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955" tabRatio="681" firstSheet="1" activeTab="8"/>
  </bookViews>
  <sheets>
    <sheet name="表一—2015全区收入" sheetId="1" r:id="rId1"/>
    <sheet name="表二—2015全区支出" sheetId="2" r:id="rId2"/>
    <sheet name="表三—本级收入" sheetId="3" state="hidden" r:id="rId3"/>
    <sheet name="表四—本级支出" sheetId="4" state="hidden" r:id="rId4"/>
    <sheet name="表五—对下补助" sheetId="5" state="hidden" r:id="rId5"/>
    <sheet name="表六-各地收入 " sheetId="6" state="hidden" r:id="rId6"/>
    <sheet name="表七-各地支出" sheetId="7" state="hidden" r:id="rId7"/>
    <sheet name="表三--2015年高新区（新市区）一般公共预算预计平衡情况表" sheetId="8" r:id="rId8"/>
    <sheet name="表四—2016全区收入" sheetId="9" r:id="rId9"/>
    <sheet name="表五—2016全区支出" sheetId="10" r:id="rId10"/>
    <sheet name="表六-2016年高新区（新市区）一般公共预算支出安排明细表（项" sheetId="11" r:id="rId11"/>
    <sheet name="表七-2016年高新区（新市区）一般公共预算支出经济分类明细表" sheetId="12" r:id="rId12"/>
    <sheet name="表八--2016年一般公共预算收支平衡表" sheetId="13" r:id="rId13"/>
    <sheet name="表十—本级收入" sheetId="14" state="hidden" r:id="rId14"/>
    <sheet name="表十一—本级支出" sheetId="15" state="hidden" r:id="rId15"/>
    <sheet name="表十二—支出经济分类" sheetId="16" state="hidden" r:id="rId16"/>
    <sheet name="表十三—对下补助" sheetId="17" state="hidden" r:id="rId17"/>
    <sheet name="表十四—对下补助分地区、项目" sheetId="18" state="hidden" r:id="rId18"/>
    <sheet name="表十五一明细表" sheetId="19" state="hidden" r:id="rId19"/>
  </sheets>
  <definedNames>
    <definedName name="_xlnm._FilterDatabase" localSheetId="18" hidden="1">表十五一明细表!$H$4:$I$716</definedName>
    <definedName name="_xlnm.Print_Area" localSheetId="1">表二—2015全区支出!$A$1:$E$29</definedName>
    <definedName name="_xlnm.Print_Area" localSheetId="10">'表六-2016年高新区（新市区）一般公共预算支出安排明细表（项'!$A$1:$D$28</definedName>
    <definedName name="_xlnm.Print_Area" localSheetId="5">'表六-各地收入 '!$A$1:$D$24</definedName>
    <definedName name="_xlnm.Print_Area" localSheetId="6">'表七-各地支出'!$A$1:$D$25</definedName>
    <definedName name="_xlnm.Print_Area" localSheetId="2">表三—本级收入!$A$1:$E$26</definedName>
    <definedName name="_xlnm.Print_Area" localSheetId="13">表十—本级收入!$A$1:$D$28</definedName>
    <definedName name="_xlnm.Print_Area" localSheetId="15">表十二—支出经济分类!$A$1:$D$28</definedName>
    <definedName name="_xlnm.Print_Area" localSheetId="16">表十三—对下补助!$A$1:$D$26</definedName>
    <definedName name="_xlnm.Print_Area" localSheetId="17">表十四—对下补助分地区、项目!$A$1:$U$84</definedName>
    <definedName name="_xlnm.Print_Area" localSheetId="18">表十五一明细表!$A$1:$D$772</definedName>
    <definedName name="_xlnm.Print_Area" localSheetId="14">表十一—本级支出!$A$1:$D$28</definedName>
    <definedName name="_xlnm.Print_Area" localSheetId="8">表四—2016全区收入!$A$1:$D$28</definedName>
    <definedName name="_xlnm.Print_Area" localSheetId="3">表四—本级支出!$A$1:$E$28</definedName>
    <definedName name="_xlnm.Print_Area" localSheetId="9">表五—2016全区支出!$A$1:$D$28</definedName>
    <definedName name="_xlnm.Print_Area" localSheetId="4">表五—对下补助!$A$1:$D$27</definedName>
    <definedName name="_xlnm.Print_Area" localSheetId="0">表一—2015全区收入!$A$1:$D$29</definedName>
    <definedName name="_xlnm.Print_Titles" localSheetId="17">表十四—对下补助分地区、项目!$A:A,表十四—对下补助分地区、项目!$1:3</definedName>
    <definedName name="_xlnm.Print_Titles" localSheetId="18">表十五一明细表!$1:4</definedName>
  </definedNames>
  <calcPr calcId="144525" fullPrecision="0"/>
</workbook>
</file>

<file path=xl/comments1.xml><?xml version="1.0" encoding="utf-8"?>
<comments xmlns="http://schemas.openxmlformats.org/spreadsheetml/2006/main">
  <authors>
    <author>段学军</author>
  </authors>
  <commentList>
    <comment ref="D734" authorId="0">
      <text>
        <r>
          <rPr>
            <sz val="9"/>
            <color indexed="81"/>
            <rFont val="宋体"/>
            <charset val="134"/>
          </rPr>
          <t xml:space="preserve">段学军:
原120274，加预告知16507
</t>
        </r>
      </text>
    </comment>
    <comment ref="B736" authorId="0">
      <text>
        <r>
          <rPr>
            <sz val="9"/>
            <color indexed="81"/>
            <rFont val="宋体"/>
            <charset val="134"/>
          </rPr>
          <t xml:space="preserve">段学军:
原106728，加预告知179278</t>
        </r>
      </text>
    </comment>
    <comment ref="D737" authorId="0">
      <text>
        <r>
          <rPr>
            <sz val="9"/>
            <color indexed="81"/>
            <rFont val="宋体"/>
            <charset val="134"/>
          </rPr>
          <t xml:space="preserve">段学军:
原31563，加预告知99400</t>
        </r>
      </text>
    </comment>
    <comment ref="D739" authorId="0">
      <text>
        <r>
          <rPr>
            <sz val="9"/>
            <color indexed="81"/>
            <rFont val="宋体"/>
            <charset val="134"/>
          </rPr>
          <t xml:space="preserve">段学军:
原0</t>
        </r>
      </text>
    </comment>
    <comment ref="D740" authorId="0">
      <text>
        <r>
          <rPr>
            <sz val="9"/>
            <color indexed="81"/>
            <rFont val="宋体"/>
            <charset val="134"/>
          </rPr>
          <t xml:space="preserve">段学军:
原0</t>
        </r>
      </text>
    </comment>
    <comment ref="B741" authorId="0">
      <text>
        <r>
          <rPr>
            <sz val="9"/>
            <color indexed="81"/>
            <rFont val="宋体"/>
            <charset val="134"/>
          </rPr>
          <t xml:space="preserve">段学军:
原0，加预告知38782</t>
        </r>
      </text>
    </comment>
    <comment ref="B742" authorId="0">
      <text>
        <r>
          <rPr>
            <sz val="9"/>
            <color indexed="81"/>
            <rFont val="宋体"/>
            <charset val="134"/>
          </rPr>
          <t xml:space="preserve">段学军:
原0，加预告知181036</t>
        </r>
      </text>
    </comment>
    <comment ref="B743" authorId="0">
      <text>
        <r>
          <rPr>
            <sz val="9"/>
            <color indexed="81"/>
            <rFont val="宋体"/>
            <charset val="134"/>
          </rPr>
          <t xml:space="preserve">段学军:
原25400，加预告知282199</t>
        </r>
      </text>
    </comment>
    <comment ref="B744" authorId="0">
      <text>
        <r>
          <rPr>
            <sz val="9"/>
            <color indexed="81"/>
            <rFont val="宋体"/>
            <charset val="134"/>
          </rPr>
          <t xml:space="preserve">段学军:
原3344，加预告知355781</t>
        </r>
      </text>
    </comment>
    <comment ref="B745" authorId="0">
      <text>
        <r>
          <rPr>
            <sz val="9"/>
            <color indexed="81"/>
            <rFont val="宋体"/>
            <charset val="134"/>
          </rPr>
          <t xml:space="preserve">段学军:
原0，加预告知863470</t>
        </r>
      </text>
    </comment>
  </commentList>
</comments>
</file>

<file path=xl/sharedStrings.xml><?xml version="1.0" encoding="utf-8"?>
<sst xmlns="http://schemas.openxmlformats.org/spreadsheetml/2006/main" count="2304">
  <si>
    <t>表一：2015年高新区（新市区）一般公共财政预算收入情况</t>
  </si>
  <si>
    <t>单位：万元</t>
  </si>
  <si>
    <t>项目</t>
  </si>
  <si>
    <t>2014年决算数</t>
  </si>
  <si>
    <t>2015年完成数</t>
  </si>
  <si>
    <t>比上年增（减）%</t>
  </si>
  <si>
    <t>一、税收收入</t>
  </si>
  <si>
    <t>　　增值税</t>
  </si>
  <si>
    <t>　　营业税</t>
  </si>
  <si>
    <t>　　企业所得税</t>
  </si>
  <si>
    <t>　　个人所得税</t>
  </si>
  <si>
    <t>　　资源税</t>
  </si>
  <si>
    <t xml:space="preserve"> </t>
  </si>
  <si>
    <t>　　城市维护建设税</t>
  </si>
  <si>
    <t>　　房产税</t>
  </si>
  <si>
    <t>　　印花税</t>
  </si>
  <si>
    <t>　　城镇土地使用税</t>
  </si>
  <si>
    <t>　　土地增值税</t>
  </si>
  <si>
    <t>　　车船税</t>
  </si>
  <si>
    <t>　　耕地占用税</t>
  </si>
  <si>
    <t>　　契税</t>
  </si>
  <si>
    <t>　　烟叶税及其他税收</t>
  </si>
  <si>
    <t>二、非税收入</t>
  </si>
  <si>
    <t>　　专项收入</t>
  </si>
  <si>
    <t>　　行政事业性收费收入</t>
  </si>
  <si>
    <t>　　罚没收入</t>
  </si>
  <si>
    <t>　　国有资本经营收入</t>
  </si>
  <si>
    <t>　　国有资源(资产)有偿使用收入</t>
  </si>
  <si>
    <t>　　其他收入</t>
  </si>
  <si>
    <t>一般公共财政预算收入</t>
  </si>
  <si>
    <t>表二：2015年高新区（新市区）一般公共财政预算支出情况</t>
  </si>
  <si>
    <t>调整预算数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</si>
  <si>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</si>
  <si>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</si>
  <si>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</si>
  <si>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</si>
  <si>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</si>
  <si>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</si>
  <si>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</si>
  <si>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</si>
  <si>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</si>
  <si>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</si>
  <si>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</si>
  <si>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</si>
  <si>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</si>
  <si>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</si>
  <si>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</si>
  <si>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</si>
  <si>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十七、地震灾后恢复重建支出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</si>
  <si>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</si>
  <si>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</si>
  <si>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</si>
  <si>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</si>
  <si>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二十二、债务付息支出</t>
  </si>
  <si>
    <t>二十三、其他支出</t>
  </si>
  <si>
    <t>一般公共财政预算支出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</si>
  <si>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</si>
  <si>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</si>
  <si>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</si>
  <si>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</si>
  <si>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</si>
  <si>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</si>
  <si>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</si>
  <si>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</si>
  <si>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九、医疗卫生</t>
  </si>
  <si>
    <t>十、环境保护</t>
  </si>
  <si>
    <t>十一、城乡社区事务</t>
  </si>
  <si>
    <t>十二、农林水事务</t>
  </si>
  <si>
    <t>十三、交通运输</t>
  </si>
  <si>
    <t>十四、采掘电力信息等事务</t>
  </si>
  <si>
    <t>十五、粮油物资储备等管理事务</t>
  </si>
  <si>
    <t>十六、金融监管支出</t>
  </si>
  <si>
    <t>十七、债务付息支出</t>
  </si>
  <si>
    <t>十八、其他支出</t>
  </si>
  <si>
    <t>一般预算支出</t>
  </si>
  <si>
    <t>表三：2014年自治区本级公共财政预算收入情况</t>
  </si>
  <si>
    <t>2013年决算数</t>
  </si>
  <si>
    <t>预算数</t>
  </si>
  <si>
    <t>2014年完成数</t>
  </si>
  <si>
    <t xml:space="preserve">    国内增值税（含改征增值税）</t>
  </si>
  <si>
    <t xml:space="preserve">    城市维护建设税</t>
  </si>
  <si>
    <t>公共财政预算收入</t>
  </si>
  <si>
    <t>表四：2014年自治区本级公共财政预算支出情况</t>
  </si>
  <si>
    <t>同口径比上年增（减）%</t>
  </si>
  <si>
    <t>十七、国土资源气象等支出</t>
  </si>
  <si>
    <t>十八、住房保障支出</t>
  </si>
  <si>
    <t>十九、粮油物资储备支出</t>
  </si>
  <si>
    <t>二十、债务付息支出</t>
  </si>
  <si>
    <t>二十一、其他支出</t>
  </si>
  <si>
    <t>公共财政预算支出</t>
  </si>
  <si>
    <t>注释：同口径增（减）%是指自治区本级支出加对各地转移支付后的增（减）比例。</t>
  </si>
  <si>
    <t>表五：2014年自治区本级对各地补助情况</t>
  </si>
  <si>
    <r>
      <rPr>
        <sz val="12"/>
        <rFont val="宋体"/>
        <charset val="134"/>
      </rPr>
      <t>201</t>
    </r>
    <r>
      <rPr>
        <sz val="12"/>
        <rFont val="宋体"/>
        <charset val="134"/>
      </rPr>
      <t>3</t>
    </r>
    <r>
      <rPr>
        <sz val="12"/>
        <rFont val="宋体"/>
        <charset val="134"/>
      </rPr>
      <t>年决算数</t>
    </r>
  </si>
  <si>
    <t>一、返还性支出</t>
  </si>
  <si>
    <t xml:space="preserve">    增值税和消费税税收返还支出 </t>
  </si>
  <si>
    <t xml:space="preserve">    所得税基数返还支出</t>
  </si>
  <si>
    <t>二、一般性转移支付支出</t>
  </si>
  <si>
    <t xml:space="preserve">    体制补助支出</t>
  </si>
  <si>
    <t xml:space="preserve">    均衡性转移支付支出</t>
  </si>
  <si>
    <t xml:space="preserve">    边境地区转移支付支出</t>
  </si>
  <si>
    <t xml:space="preserve">    调整工资转移支付支出</t>
  </si>
  <si>
    <t xml:space="preserve">    农村税费改革转移支付支出</t>
  </si>
  <si>
    <t xml:space="preserve">    县级基本财力保障机制奖补资金支出</t>
  </si>
  <si>
    <t xml:space="preserve">    结算补助支出</t>
  </si>
  <si>
    <t xml:space="preserve">    资源枯竭型城市转移支付补助支出</t>
  </si>
  <si>
    <t xml:space="preserve">    企事业单位预算划转补助支出</t>
  </si>
  <si>
    <t xml:space="preserve">    基层公检法司转移支付支出</t>
  </si>
  <si>
    <t xml:space="preserve">    义务教育等转移支付支出</t>
  </si>
  <si>
    <t xml:space="preserve">    基本养老保险和低保等转移支付支出</t>
  </si>
  <si>
    <t xml:space="preserve">    农村综合改革转移支付支出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</si>
  <si>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产粮（油）大县奖励支出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</si>
  <si>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重点生态功能区转移支付支出</t>
    </r>
  </si>
  <si>
    <t xml:space="preserve">    其他一般性转移支付支出</t>
  </si>
  <si>
    <t>三、专项转移支付</t>
  </si>
  <si>
    <t>自治区本级对各地税收返还和转移支付</t>
  </si>
  <si>
    <t>表六：2014年自治区各地财政收入完成情况</t>
  </si>
  <si>
    <t>2014年执行数</t>
  </si>
  <si>
    <t>乌鲁木齐市</t>
  </si>
  <si>
    <t>克拉玛依市</t>
  </si>
  <si>
    <t>石河子市</t>
  </si>
  <si>
    <t>伊犁州</t>
  </si>
  <si>
    <t>塔城地区</t>
  </si>
  <si>
    <t>阿勒泰地区</t>
  </si>
  <si>
    <t>博尔塔拉州</t>
  </si>
  <si>
    <t>昌吉州</t>
  </si>
  <si>
    <t>巴音郭楞州</t>
  </si>
  <si>
    <t>阿克苏地区</t>
  </si>
  <si>
    <t>克孜勒苏州</t>
  </si>
  <si>
    <t>喀什地区</t>
  </si>
  <si>
    <t>和田地区</t>
  </si>
  <si>
    <t>吐鲁番地区</t>
  </si>
  <si>
    <t>哈密地区</t>
  </si>
  <si>
    <t>五家渠市</t>
  </si>
  <si>
    <t>阿拉尔市</t>
  </si>
  <si>
    <t>图木舒克市</t>
  </si>
  <si>
    <t>北屯市</t>
  </si>
  <si>
    <t>表七：2014年自治区各地财政支出完成情况</t>
  </si>
  <si>
    <t>表三：2015年高新区（新市区）一般公共预算预计平衡情况表</t>
  </si>
  <si>
    <t>预算科目</t>
  </si>
  <si>
    <t>一般公共预算</t>
  </si>
  <si>
    <t>一般公共预算收入</t>
  </si>
  <si>
    <t>一般公共预算支出</t>
  </si>
  <si>
    <t>上级补助收入</t>
  </si>
  <si>
    <t>补助下级支出</t>
  </si>
  <si>
    <r>
      <rPr>
        <b/>
        <sz val="10"/>
        <color indexed="8"/>
        <rFont val="宋体"/>
        <charset val="134"/>
      </rPr>
      <t xml:space="preserve">  </t>
    </r>
    <r>
      <rPr>
        <b/>
        <sz val="10"/>
        <color indexed="8"/>
        <rFont val="宋体"/>
        <charset val="134"/>
      </rPr>
      <t>返还性收入</t>
    </r>
  </si>
  <si>
    <r>
      <rPr>
        <b/>
        <sz val="10"/>
        <color indexed="8"/>
        <rFont val="宋体"/>
        <charset val="134"/>
      </rPr>
      <t xml:space="preserve">  </t>
    </r>
    <r>
      <rPr>
        <b/>
        <sz val="10"/>
        <color indexed="8"/>
        <rFont val="宋体"/>
        <charset val="134"/>
      </rPr>
      <t>返还性支出</t>
    </r>
  </si>
  <si>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增值税和消费税税收返还收入</t>
    </r>
  </si>
  <si>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增值税和消费税税收返还支出</t>
    </r>
  </si>
  <si>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所得税基数返还收入</t>
    </r>
  </si>
  <si>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所得税基数返还支出</t>
    </r>
  </si>
  <si>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成品油价格和税费改革税收返还收入</t>
    </r>
  </si>
  <si>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成品油价格和税费改革税收返还支出</t>
    </r>
  </si>
  <si>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其他税收返还收入</t>
    </r>
  </si>
  <si>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其他税收返还支出</t>
    </r>
  </si>
  <si>
    <r>
      <rPr>
        <b/>
        <sz val="10"/>
        <color indexed="8"/>
        <rFont val="宋体"/>
        <charset val="134"/>
      </rPr>
      <t xml:space="preserve">  </t>
    </r>
    <r>
      <rPr>
        <b/>
        <sz val="10"/>
        <color indexed="8"/>
        <rFont val="宋体"/>
        <charset val="134"/>
      </rPr>
      <t>一般性转移支付收入</t>
    </r>
  </si>
  <si>
    <r>
      <rPr>
        <b/>
        <sz val="10"/>
        <color indexed="8"/>
        <rFont val="宋体"/>
        <charset val="134"/>
      </rPr>
      <t xml:space="preserve">  </t>
    </r>
    <r>
      <rPr>
        <b/>
        <sz val="10"/>
        <color indexed="8"/>
        <rFont val="宋体"/>
        <charset val="134"/>
      </rPr>
      <t>一般性转移支付支出</t>
    </r>
  </si>
  <si>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体制补助收入</t>
    </r>
  </si>
  <si>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体制补助支出</t>
    </r>
  </si>
  <si>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均衡性转移支付收入</t>
    </r>
  </si>
  <si>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均衡性转移支付支出</t>
    </r>
  </si>
  <si>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革命老区及民族和边境地区转移支付收入</t>
    </r>
  </si>
  <si>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革命老区及民族和边境地区转移支付支出</t>
    </r>
  </si>
  <si>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县级基本财力保障机制奖补资金收入</t>
    </r>
  </si>
  <si>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县级基本财力保障机制奖补资金支出</t>
    </r>
  </si>
  <si>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结算补助收入</t>
    </r>
  </si>
  <si>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结算补助支出</t>
    </r>
  </si>
  <si>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化解债务补助收入</t>
    </r>
  </si>
  <si>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化解债务补助支出</t>
    </r>
  </si>
  <si>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资源枯竭型城市转移支付补助收入</t>
    </r>
  </si>
  <si>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资源枯竭型城市转移支付补助支出</t>
    </r>
  </si>
  <si>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企业事业单位划转补助收入</t>
    </r>
  </si>
  <si>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企业事业单位划转补助支出</t>
    </r>
  </si>
  <si>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成品油价格和税费改革转移支付补助收入</t>
    </r>
  </si>
  <si>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成品油价格和税费改革转移支付补助支出</t>
    </r>
  </si>
  <si>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基层公检法司转移支付收入</t>
    </r>
  </si>
  <si>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基层公检法司转移支付支出</t>
    </r>
  </si>
  <si>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义务教育等转移支付收入</t>
    </r>
  </si>
  <si>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义务教育等转移支付支出</t>
    </r>
  </si>
  <si>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基本养老保险和低保等转移支付收入</t>
    </r>
  </si>
  <si>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基本养老保险和低保等转移支付支出</t>
    </r>
  </si>
  <si>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新型农村合作医疗等转移支付收入</t>
    </r>
  </si>
  <si>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新型农村合作医疗等转移支付支出</t>
    </r>
  </si>
  <si>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农村综合改革转移支付收入</t>
    </r>
  </si>
  <si>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农村综合改革转移支付支出</t>
    </r>
  </si>
  <si>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产粮(油)大县奖励资金收入</t>
    </r>
  </si>
  <si>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产粮(油)大县奖励资金支出</t>
    </r>
  </si>
  <si>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重点生态功能区转移支付收入</t>
    </r>
  </si>
  <si>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重点生态功能区转移支付支出</t>
    </r>
  </si>
  <si>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固定数额补助收入</t>
    </r>
  </si>
  <si>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固定数额补助支出</t>
    </r>
  </si>
  <si>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其他一般性转移支付收入</t>
    </r>
  </si>
  <si>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其他一般性转移支付支出</t>
    </r>
  </si>
  <si>
    <r>
      <rPr>
        <b/>
        <sz val="10"/>
        <color indexed="8"/>
        <rFont val="宋体"/>
        <charset val="134"/>
      </rPr>
      <t xml:space="preserve">  </t>
    </r>
    <r>
      <rPr>
        <b/>
        <sz val="10"/>
        <color indexed="8"/>
        <rFont val="宋体"/>
        <charset val="134"/>
      </rPr>
      <t>专项转移支付收入</t>
    </r>
  </si>
  <si>
    <r>
      <rPr>
        <b/>
        <sz val="10"/>
        <color indexed="8"/>
        <rFont val="宋体"/>
        <charset val="134"/>
      </rPr>
      <t xml:space="preserve">  </t>
    </r>
    <r>
      <rPr>
        <b/>
        <sz val="10"/>
        <color indexed="8"/>
        <rFont val="宋体"/>
        <charset val="134"/>
      </rPr>
      <t>专项转移支付支出</t>
    </r>
  </si>
  <si>
    <t>省补助计划单列市收入</t>
  </si>
  <si>
    <t>计划单列市上解省支出</t>
  </si>
  <si>
    <t>下级上解收入</t>
  </si>
  <si>
    <t>上解上级支出</t>
  </si>
  <si>
    <r>
      <rPr>
        <sz val="10"/>
        <color indexed="8"/>
        <rFont val="宋体"/>
        <charset val="134"/>
      </rPr>
      <t xml:space="preserve">  </t>
    </r>
    <r>
      <rPr>
        <sz val="10"/>
        <color indexed="8"/>
        <rFont val="宋体"/>
        <charset val="134"/>
      </rPr>
      <t>体制上解收入</t>
    </r>
  </si>
  <si>
    <r>
      <rPr>
        <sz val="10"/>
        <color indexed="8"/>
        <rFont val="宋体"/>
        <charset val="134"/>
      </rPr>
      <t xml:space="preserve">  </t>
    </r>
    <r>
      <rPr>
        <sz val="10"/>
        <color indexed="8"/>
        <rFont val="宋体"/>
        <charset val="134"/>
      </rPr>
      <t>体制上解支出</t>
    </r>
  </si>
  <si>
    <r>
      <rPr>
        <sz val="10"/>
        <color indexed="8"/>
        <rFont val="宋体"/>
        <charset val="134"/>
      </rPr>
      <t xml:space="preserve">  </t>
    </r>
    <r>
      <rPr>
        <sz val="10"/>
        <color indexed="8"/>
        <rFont val="宋体"/>
        <charset val="134"/>
      </rPr>
      <t>出口退税专项上解收入</t>
    </r>
  </si>
  <si>
    <r>
      <rPr>
        <sz val="10"/>
        <color indexed="8"/>
        <rFont val="宋体"/>
        <charset val="134"/>
      </rPr>
      <t xml:space="preserve">  </t>
    </r>
    <r>
      <rPr>
        <sz val="10"/>
        <color indexed="8"/>
        <rFont val="宋体"/>
        <charset val="134"/>
      </rPr>
      <t>出口退税专项上解支出</t>
    </r>
  </si>
  <si>
    <r>
      <rPr>
        <sz val="10"/>
        <color indexed="8"/>
        <rFont val="宋体"/>
        <charset val="134"/>
      </rPr>
      <t xml:space="preserve">  </t>
    </r>
    <r>
      <rPr>
        <sz val="10"/>
        <color indexed="8"/>
        <rFont val="宋体"/>
        <charset val="134"/>
      </rPr>
      <t>成品油价格和税费改革专项上解收入</t>
    </r>
  </si>
  <si>
    <r>
      <rPr>
        <sz val="10"/>
        <color indexed="8"/>
        <rFont val="宋体"/>
        <charset val="134"/>
      </rPr>
      <t xml:space="preserve">  </t>
    </r>
    <r>
      <rPr>
        <sz val="10"/>
        <color indexed="8"/>
        <rFont val="宋体"/>
        <charset val="134"/>
      </rPr>
      <t>成品油价格和税费改革专项上解支出</t>
    </r>
  </si>
  <si>
    <r>
      <rPr>
        <sz val="10"/>
        <color indexed="8"/>
        <rFont val="宋体"/>
        <charset val="134"/>
      </rPr>
      <t xml:space="preserve">  </t>
    </r>
    <r>
      <rPr>
        <sz val="10"/>
        <color indexed="8"/>
        <rFont val="宋体"/>
        <charset val="134"/>
      </rPr>
      <t>专项上解收入</t>
    </r>
  </si>
  <si>
    <r>
      <rPr>
        <sz val="10"/>
        <color indexed="8"/>
        <rFont val="宋体"/>
        <charset val="134"/>
      </rPr>
      <t xml:space="preserve">  </t>
    </r>
    <r>
      <rPr>
        <sz val="10"/>
        <color indexed="8"/>
        <rFont val="宋体"/>
        <charset val="134"/>
      </rPr>
      <t>专项上解支出</t>
    </r>
  </si>
  <si>
    <t>计划单列市上解省收入</t>
  </si>
  <si>
    <t>省补助计划单列市支出</t>
  </si>
  <si>
    <t>接受其他地区援助收入</t>
  </si>
  <si>
    <t>援助其他地区支出</t>
  </si>
  <si>
    <r>
      <rPr>
        <sz val="10"/>
        <color indexed="8"/>
        <rFont val="宋体"/>
        <charset val="134"/>
      </rPr>
      <t xml:space="preserve">  </t>
    </r>
    <r>
      <rPr>
        <sz val="10"/>
        <color indexed="8"/>
        <rFont val="宋体"/>
        <charset val="134"/>
      </rPr>
      <t>接受其他省(自治区、直辖市、计划单列市)援助收入</t>
    </r>
  </si>
  <si>
    <r>
      <rPr>
        <sz val="10"/>
        <color indexed="8"/>
        <rFont val="宋体"/>
        <charset val="134"/>
      </rPr>
      <t xml:space="preserve">  </t>
    </r>
    <r>
      <rPr>
        <sz val="10"/>
        <color indexed="8"/>
        <rFont val="宋体"/>
        <charset val="134"/>
      </rPr>
      <t>援助其他省(自治区、直辖市、计划单列市)支出</t>
    </r>
  </si>
  <si>
    <r>
      <rPr>
        <sz val="10"/>
        <color indexed="8"/>
        <rFont val="宋体"/>
        <charset val="134"/>
      </rPr>
      <t xml:space="preserve">  </t>
    </r>
    <r>
      <rPr>
        <sz val="10"/>
        <color indexed="8"/>
        <rFont val="宋体"/>
        <charset val="134"/>
      </rPr>
      <t>接受省内其他地市(区)援助收入</t>
    </r>
  </si>
  <si>
    <r>
      <rPr>
        <sz val="10"/>
        <color indexed="8"/>
        <rFont val="宋体"/>
        <charset val="134"/>
      </rPr>
      <t xml:space="preserve">  </t>
    </r>
    <r>
      <rPr>
        <sz val="10"/>
        <color indexed="8"/>
        <rFont val="宋体"/>
        <charset val="134"/>
      </rPr>
      <t>援助省内其他地市(区)支出</t>
    </r>
  </si>
  <si>
    <r>
      <rPr>
        <sz val="10"/>
        <color indexed="8"/>
        <rFont val="宋体"/>
        <charset val="134"/>
      </rPr>
      <t xml:space="preserve">  </t>
    </r>
    <r>
      <rPr>
        <sz val="10"/>
        <color indexed="8"/>
        <rFont val="宋体"/>
        <charset val="134"/>
      </rPr>
      <t>接受市内其他县市(区)援助收入</t>
    </r>
  </si>
  <si>
    <r>
      <rPr>
        <sz val="10"/>
        <color indexed="8"/>
        <rFont val="宋体"/>
        <charset val="134"/>
      </rPr>
      <t xml:space="preserve">  </t>
    </r>
    <r>
      <rPr>
        <sz val="10"/>
        <color indexed="8"/>
        <rFont val="宋体"/>
        <charset val="134"/>
      </rPr>
      <t>援助市内其他县市(区)支出</t>
    </r>
  </si>
  <si>
    <t>债务收入</t>
  </si>
  <si>
    <t>债务还本支出</t>
  </si>
  <si>
    <r>
      <rPr>
        <b/>
        <sz val="10"/>
        <color indexed="8"/>
        <rFont val="宋体"/>
        <charset val="134"/>
      </rPr>
      <t xml:space="preserve">  </t>
    </r>
    <r>
      <rPr>
        <b/>
        <sz val="10"/>
        <color indexed="8"/>
        <rFont val="宋体"/>
        <charset val="134"/>
      </rPr>
      <t>地方政府债务收入</t>
    </r>
  </si>
  <si>
    <r>
      <rPr>
        <b/>
        <sz val="10"/>
        <color indexed="8"/>
        <rFont val="宋体"/>
        <charset val="134"/>
      </rPr>
      <t xml:space="preserve">  </t>
    </r>
    <r>
      <rPr>
        <b/>
        <sz val="10"/>
        <color indexed="8"/>
        <rFont val="宋体"/>
        <charset val="134"/>
      </rPr>
      <t>地方政府债务还本支出</t>
    </r>
  </si>
  <si>
    <r>
      <rPr>
        <b/>
        <sz val="10"/>
        <color indexed="8"/>
        <rFont val="宋体"/>
        <charset val="134"/>
      </rPr>
      <t xml:space="preserve">    </t>
    </r>
    <r>
      <rPr>
        <b/>
        <sz val="10"/>
        <color indexed="8"/>
        <rFont val="宋体"/>
        <charset val="134"/>
      </rPr>
      <t>一般债务收入</t>
    </r>
  </si>
  <si>
    <r>
      <rPr>
        <b/>
        <sz val="10"/>
        <color indexed="8"/>
        <rFont val="宋体"/>
        <charset val="134"/>
      </rPr>
      <t xml:space="preserve">    </t>
    </r>
    <r>
      <rPr>
        <b/>
        <sz val="10"/>
        <color indexed="8"/>
        <rFont val="宋体"/>
        <charset val="134"/>
      </rPr>
      <t>一般债务还本支出</t>
    </r>
  </si>
  <si>
    <r>
      <rPr>
        <sz val="10"/>
        <color indexed="8"/>
        <rFont val="宋体"/>
        <charset val="134"/>
      </rPr>
      <t xml:space="preserve">      </t>
    </r>
    <r>
      <rPr>
        <sz val="10"/>
        <color indexed="8"/>
        <rFont val="宋体"/>
        <charset val="134"/>
      </rPr>
      <t>地方政府一般债券收入</t>
    </r>
  </si>
  <si>
    <r>
      <rPr>
        <sz val="10"/>
        <color indexed="8"/>
        <rFont val="宋体"/>
        <charset val="134"/>
      </rPr>
      <t xml:space="preserve">      </t>
    </r>
    <r>
      <rPr>
        <sz val="10"/>
        <color indexed="8"/>
        <rFont val="宋体"/>
        <charset val="134"/>
      </rPr>
      <t>地方政府一般债券还本支出</t>
    </r>
  </si>
  <si>
    <r>
      <rPr>
        <sz val="10"/>
        <color indexed="8"/>
        <rFont val="宋体"/>
        <charset val="134"/>
      </rPr>
      <t xml:space="preserve">      </t>
    </r>
    <r>
      <rPr>
        <sz val="10"/>
        <color indexed="8"/>
        <rFont val="宋体"/>
        <charset val="134"/>
      </rPr>
      <t>地方政府向外国政府借款收入</t>
    </r>
  </si>
  <si>
    <r>
      <rPr>
        <sz val="10"/>
        <color indexed="8"/>
        <rFont val="宋体"/>
        <charset val="134"/>
      </rPr>
      <t xml:space="preserve">      </t>
    </r>
    <r>
      <rPr>
        <sz val="10"/>
        <color indexed="8"/>
        <rFont val="宋体"/>
        <charset val="134"/>
      </rPr>
      <t>地方政府向外国政府借款还本支出</t>
    </r>
  </si>
  <si>
    <r>
      <rPr>
        <sz val="10"/>
        <color indexed="8"/>
        <rFont val="宋体"/>
        <charset val="134"/>
      </rPr>
      <t xml:space="preserve">      </t>
    </r>
    <r>
      <rPr>
        <sz val="10"/>
        <color indexed="8"/>
        <rFont val="宋体"/>
        <charset val="134"/>
      </rPr>
      <t>地方政府向国际组织借款收入</t>
    </r>
  </si>
  <si>
    <r>
      <rPr>
        <sz val="10"/>
        <color indexed="8"/>
        <rFont val="宋体"/>
        <charset val="134"/>
      </rPr>
      <t xml:space="preserve">      </t>
    </r>
    <r>
      <rPr>
        <sz val="10"/>
        <color indexed="8"/>
        <rFont val="宋体"/>
        <charset val="134"/>
      </rPr>
      <t>地方政府向国际组织借款还本支出</t>
    </r>
  </si>
  <si>
    <r>
      <rPr>
        <sz val="10"/>
        <color indexed="8"/>
        <rFont val="宋体"/>
        <charset val="134"/>
      </rPr>
      <t xml:space="preserve">      </t>
    </r>
    <r>
      <rPr>
        <sz val="10"/>
        <color indexed="8"/>
        <rFont val="宋体"/>
        <charset val="134"/>
      </rPr>
      <t>地方政府其他一般债务收入</t>
    </r>
  </si>
  <si>
    <r>
      <rPr>
        <sz val="10"/>
        <color indexed="8"/>
        <rFont val="宋体"/>
        <charset val="134"/>
      </rPr>
      <t xml:space="preserve">      </t>
    </r>
    <r>
      <rPr>
        <sz val="10"/>
        <color indexed="8"/>
        <rFont val="宋体"/>
        <charset val="134"/>
      </rPr>
      <t>地方政府其他一般债务还本支出</t>
    </r>
  </si>
  <si>
    <t>债务转贷收入</t>
  </si>
  <si>
    <t>债务转贷支出</t>
  </si>
  <si>
    <r>
      <rPr>
        <sz val="10"/>
        <color indexed="8"/>
        <rFont val="宋体"/>
        <charset val="134"/>
      </rPr>
      <t xml:space="preserve">  </t>
    </r>
    <r>
      <rPr>
        <sz val="10"/>
        <color indexed="8"/>
        <rFont val="宋体"/>
        <charset val="134"/>
      </rPr>
      <t>地方政府一般债务转贷收入</t>
    </r>
  </si>
  <si>
    <r>
      <rPr>
        <sz val="10"/>
        <color indexed="8"/>
        <rFont val="宋体"/>
        <charset val="134"/>
      </rPr>
      <t xml:space="preserve">  </t>
    </r>
    <r>
      <rPr>
        <sz val="10"/>
        <color indexed="8"/>
        <rFont val="宋体"/>
        <charset val="134"/>
      </rPr>
      <t>地方政府一般债务转贷支出</t>
    </r>
  </si>
  <si>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地方政府一般债券转贷收入</t>
    </r>
  </si>
  <si>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地方政府一般债券转贷支出</t>
    </r>
  </si>
  <si>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地方政府向外国政府借款转贷收入</t>
    </r>
  </si>
  <si>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地方政府向外国政府借款转贷支出</t>
    </r>
  </si>
  <si>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地方政府向国际组织借款转贷收入</t>
    </r>
  </si>
  <si>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地方政府向国际组织借款转贷支出</t>
    </r>
  </si>
  <si>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地方政府其他一般债务转贷收入</t>
    </r>
  </si>
  <si>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地方政府其他一般债务转贷支出</t>
    </r>
  </si>
  <si>
    <t>国债转贷收入</t>
  </si>
  <si>
    <t>增设预算周转金</t>
  </si>
  <si>
    <t>国债转贷资金上年结余</t>
  </si>
  <si>
    <t>拨付国债转贷资金数</t>
  </si>
  <si>
    <t>国债转贷转补助</t>
  </si>
  <si>
    <t>国债转贷资金结余</t>
  </si>
  <si>
    <t>上年结余</t>
  </si>
  <si>
    <t>调入预算稳定调节基金</t>
  </si>
  <si>
    <t>安排预算稳定调节基金</t>
  </si>
  <si>
    <t xml:space="preserve">调入资金   </t>
  </si>
  <si>
    <t>调出资金</t>
  </si>
  <si>
    <r>
      <rPr>
        <sz val="10"/>
        <color indexed="8"/>
        <rFont val="宋体"/>
        <charset val="134"/>
      </rPr>
      <t xml:space="preserve">  </t>
    </r>
    <r>
      <rPr>
        <sz val="10"/>
        <color indexed="8"/>
        <rFont val="宋体"/>
        <charset val="134"/>
      </rPr>
      <t>1.政府性基金调入</t>
    </r>
  </si>
  <si>
    <t>年终结余</t>
  </si>
  <si>
    <r>
      <rPr>
        <sz val="10"/>
        <color indexed="8"/>
        <rFont val="宋体"/>
        <charset val="134"/>
      </rPr>
      <t xml:space="preserve">  </t>
    </r>
    <r>
      <rPr>
        <sz val="10"/>
        <color indexed="8"/>
        <rFont val="宋体"/>
        <charset val="134"/>
      </rPr>
      <t>2.国有资本经营调入</t>
    </r>
  </si>
  <si>
    <t>减:结转下年的支出</t>
  </si>
  <si>
    <r>
      <rPr>
        <sz val="10"/>
        <color indexed="8"/>
        <rFont val="宋体"/>
        <charset val="134"/>
      </rPr>
      <t xml:space="preserve">  </t>
    </r>
    <r>
      <rPr>
        <sz val="10"/>
        <color indexed="8"/>
        <rFont val="宋体"/>
        <charset val="134"/>
      </rPr>
      <t>3.其他调入</t>
    </r>
  </si>
  <si>
    <t>净结余</t>
  </si>
  <si>
    <r>
      <rPr>
        <sz val="10"/>
        <color indexed="8"/>
        <rFont val="宋体"/>
        <charset val="134"/>
      </rPr>
      <t>收</t>
    </r>
    <r>
      <rPr>
        <sz val="10"/>
        <color indexed="8"/>
        <rFont val="宋体"/>
        <charset val="134"/>
      </rPr>
      <t xml:space="preserve">  </t>
    </r>
    <r>
      <rPr>
        <sz val="10"/>
        <color indexed="8"/>
        <rFont val="宋体"/>
        <charset val="134"/>
      </rPr>
      <t>入</t>
    </r>
    <r>
      <rPr>
        <sz val="10"/>
        <color indexed="8"/>
        <rFont val="宋体"/>
        <charset val="134"/>
      </rPr>
      <t xml:space="preserve">  </t>
    </r>
    <r>
      <rPr>
        <sz val="10"/>
        <color indexed="8"/>
        <rFont val="宋体"/>
        <charset val="134"/>
      </rPr>
      <t>总</t>
    </r>
    <r>
      <rPr>
        <sz val="10"/>
        <color indexed="8"/>
        <rFont val="宋体"/>
        <charset val="134"/>
      </rPr>
      <t xml:space="preserve">  </t>
    </r>
    <r>
      <rPr>
        <sz val="10"/>
        <color indexed="8"/>
        <rFont val="宋体"/>
        <charset val="134"/>
      </rPr>
      <t>计</t>
    </r>
  </si>
  <si>
    <r>
      <rPr>
        <sz val="10"/>
        <color indexed="8"/>
        <rFont val="宋体"/>
        <charset val="134"/>
      </rPr>
      <t>支</t>
    </r>
    <r>
      <rPr>
        <sz val="10"/>
        <color indexed="8"/>
        <rFont val="宋体"/>
        <charset val="134"/>
      </rPr>
      <t xml:space="preserve">  </t>
    </r>
    <r>
      <rPr>
        <sz val="10"/>
        <color indexed="8"/>
        <rFont val="宋体"/>
        <charset val="134"/>
      </rPr>
      <t>出</t>
    </r>
    <r>
      <rPr>
        <sz val="10"/>
        <color indexed="8"/>
        <rFont val="宋体"/>
        <charset val="134"/>
      </rPr>
      <t xml:space="preserve">  </t>
    </r>
    <r>
      <rPr>
        <sz val="10"/>
        <color indexed="8"/>
        <rFont val="宋体"/>
        <charset val="134"/>
      </rPr>
      <t>总</t>
    </r>
    <r>
      <rPr>
        <sz val="10"/>
        <color indexed="8"/>
        <rFont val="宋体"/>
        <charset val="134"/>
      </rPr>
      <t xml:space="preserve">  </t>
    </r>
    <r>
      <rPr>
        <sz val="10"/>
        <color indexed="8"/>
        <rFont val="宋体"/>
        <charset val="134"/>
      </rPr>
      <t>计</t>
    </r>
  </si>
  <si>
    <t>表四：2016年高新区（新市区）一般公共财政预算收入安排情况</t>
  </si>
  <si>
    <t>2016年预算数</t>
  </si>
  <si>
    <t>表五：2016年高新区（新市区）一般公共预算支出安排情况</t>
  </si>
  <si>
    <t>2015年       预算数</t>
  </si>
  <si>
    <t>2016年     预算数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</si>
  <si>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</si>
  <si>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</si>
  <si>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</si>
  <si>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</si>
  <si>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</si>
  <si>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二十二、国债还本付息支出</t>
  </si>
  <si>
    <t>表六：2016年高新区（新市区）一般公共预算支出安排明细表（项级科目）</t>
  </si>
  <si>
    <t>科目编码</t>
  </si>
  <si>
    <t>科目名称</t>
  </si>
  <si>
    <t>类</t>
  </si>
  <si>
    <t>款</t>
  </si>
  <si>
    <t>项</t>
  </si>
  <si>
    <t>合计</t>
  </si>
  <si>
    <t>201</t>
  </si>
  <si>
    <t>一般公共服务支出</t>
  </si>
  <si>
    <t>01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</si>
  <si>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人大事务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</si>
  <si>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行政运行（人大事务）</t>
    </r>
  </si>
  <si>
    <t>04</t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</si>
  <si>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人大会议</t>
    </r>
  </si>
  <si>
    <t>08</t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</si>
  <si>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代表工作</t>
    </r>
  </si>
  <si>
    <t>99</t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</si>
  <si>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其他人大事务支出</t>
    </r>
  </si>
  <si>
    <t>02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</si>
  <si>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政协事务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</si>
  <si>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行政运行（政协事务）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</si>
  <si>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政协会议</t>
    </r>
  </si>
  <si>
    <t>05</t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</si>
  <si>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委员视察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</si>
  <si>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其他政协事务支出</t>
    </r>
  </si>
  <si>
    <t>03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</si>
  <si>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政府办公厅（室）及相关机构事务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</si>
  <si>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行政运行（政府办公厅（室）及相关机构事务）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</si>
  <si>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信访事务</t>
    </r>
  </si>
  <si>
    <t>50</t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</si>
  <si>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事业运行（政府办公厅（室）及相关机构事务）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</si>
  <si>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其他政府办公厅（室）及相关机构事务支出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</si>
  <si>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发展与改革事务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</si>
  <si>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行政运行（发展与改革事务）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</si>
  <si>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一般行政管理事务（发展与改革事务）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</si>
  <si>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事业运行（发展与改革事务）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</si>
  <si>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统计信息事务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</si>
  <si>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行政运行（统计信息事务）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</si>
  <si>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专项统计业务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</si>
  <si>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统计抽样调查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</si>
  <si>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其他统计信息事务支出</t>
    </r>
  </si>
  <si>
    <t>06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</si>
  <si>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财政事务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</si>
  <si>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行政运行（财政事务）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</si>
  <si>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一般行政管理事务（财政事务）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</si>
  <si>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事业运行（财政事务）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</si>
  <si>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审计事务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</si>
  <si>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行政运行（审计事务）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</si>
  <si>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审计业务</t>
    </r>
  </si>
  <si>
    <t>10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</si>
  <si>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人力资源事务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</si>
  <si>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行政运行（人力资源事务）</t>
    </r>
  </si>
  <si>
    <t>07</t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</si>
  <si>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博士后日常经费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</si>
  <si>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引进人才费用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</si>
  <si>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其他人力资源事务支出</t>
    </r>
  </si>
  <si>
    <t>11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</si>
  <si>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纪检监察事务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</si>
  <si>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行政运行（纪检监察事务）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</si>
  <si>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一般行政管理事务（纪检监察事务）</t>
    </r>
  </si>
  <si>
    <t>13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</si>
  <si>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商贸事务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</si>
  <si>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行政运行（商贸事务）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</si>
  <si>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招商引资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</si>
  <si>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事业运行（商贸事务）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</si>
  <si>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其他商贸事务支出</t>
    </r>
  </si>
  <si>
    <t>15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</si>
  <si>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工商行政管理事务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</si>
  <si>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行政运行（工商行政管理事务）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</si>
  <si>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一般行政管理事务（工商行政管理事务）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</si>
  <si>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工商行政管理专项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</si>
  <si>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消费者权益保护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</si>
  <si>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其他工商行政管理事务支出</t>
    </r>
  </si>
  <si>
    <t>17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</si>
  <si>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质量技术监督与检验检疫事务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</si>
  <si>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行政运行（质量技术监督与检验检疫事务）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</si>
  <si>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其他质量技术监督与检验检疫事务支出</t>
    </r>
  </si>
  <si>
    <t>23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</si>
  <si>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民族事务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</si>
  <si>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行政运行（民族事务）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</si>
  <si>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其他民族事务支出</t>
    </r>
  </si>
  <si>
    <t>25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</si>
  <si>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港澳台侨事务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</si>
  <si>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行政运行（港澳台侨事务）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</si>
  <si>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其他港澳台侨事务支出</t>
    </r>
  </si>
  <si>
    <t>26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</si>
  <si>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档案事务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</si>
  <si>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行政运行（档案事务）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</si>
  <si>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其他档案事务支出</t>
    </r>
  </si>
  <si>
    <t>28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</si>
  <si>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民主党派及工商联事务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</si>
  <si>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行政运行（民主党派及工商联事务）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</si>
  <si>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其他民主党派及工商联事务支出</t>
    </r>
  </si>
  <si>
    <t>29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</si>
  <si>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群众团体事务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</si>
  <si>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行政运行（群众团体事务）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</si>
  <si>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其他群众团体事务支出</t>
    </r>
  </si>
  <si>
    <t>31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</si>
  <si>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党委办公厅（室）及相关机构事务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</si>
  <si>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行政运行（党委办公厅（室）及相关机构事务）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</si>
  <si>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一般行政管理事务（党委办公厅（室）及相关机构事务）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</si>
  <si>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机关服务（党委办公厅（室）及相关机构事务）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</si>
  <si>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事业运行（党委办公厅（室）及相关机构事务）</t>
    </r>
  </si>
  <si>
    <t>32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</si>
  <si>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组织事务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</si>
  <si>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行政运行（组织事务）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</si>
  <si>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其他组织事务支出</t>
    </r>
  </si>
  <si>
    <t>33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</si>
  <si>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宣传事务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</si>
  <si>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行政运行（宣传事务）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</si>
  <si>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其他宣传事务支出</t>
    </r>
  </si>
  <si>
    <t>34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</si>
  <si>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统战事务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</si>
  <si>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行政运行（统战事务）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</si>
  <si>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其他统战事务支出</t>
    </r>
  </si>
  <si>
    <t>36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</si>
  <si>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其他共产党事务支出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</si>
  <si>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行政运行（其他共产党事务支出）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</si>
  <si>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其他共产党事务支出（其他共产党事务支出）</t>
    </r>
  </si>
  <si>
    <t>203</t>
  </si>
  <si>
    <t>国防支出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</si>
  <si>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国防动员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</si>
  <si>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民兵</t>
    </r>
  </si>
  <si>
    <t>204</t>
  </si>
  <si>
    <t>公共安全支出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</si>
  <si>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公安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</si>
  <si>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行政运行（公安）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</si>
  <si>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其他公安支出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</si>
  <si>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检察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</si>
  <si>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行政运行（检察）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</si>
  <si>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其他检察支出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</si>
  <si>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法院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</si>
  <si>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行政运行（法院）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</si>
  <si>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其他法院支出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</si>
  <si>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司法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</si>
  <si>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行政运行（司法）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</si>
  <si>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普法宣传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</si>
  <si>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法律援助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</si>
  <si>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其他司法支出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</si>
  <si>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其他公共安全支出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</si>
  <si>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其他公共安全支出</t>
    </r>
  </si>
  <si>
    <t>205</t>
  </si>
  <si>
    <t>教育支出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</si>
  <si>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教育管理事务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</si>
  <si>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行政运行（教育管理事务）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</si>
  <si>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其他教育管理事务支出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</si>
  <si>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普通教育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</si>
  <si>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学前教育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</si>
  <si>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小学教育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</si>
  <si>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初中教育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</si>
  <si>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高中教育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</si>
  <si>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进修及培训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</si>
  <si>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干部教育</t>
    </r>
  </si>
  <si>
    <t>09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</si>
  <si>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教育费附加安排的支出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</si>
  <si>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其他教育费附加安排的支出</t>
    </r>
  </si>
  <si>
    <t>206</t>
  </si>
  <si>
    <t>科学技术支出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</si>
  <si>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科学技术管理事务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</si>
  <si>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行政运行（科学技术管理事务）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</si>
  <si>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其他科学技术管理事务支出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</si>
  <si>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科技条件与服务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</si>
  <si>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机构运行（科技条件与服务）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</si>
  <si>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其他科技条件与服务支出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</si>
  <si>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科学技术普及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</si>
  <si>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科普活动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</si>
  <si>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其他科学技术支出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</si>
  <si>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其他科学技术支出</t>
    </r>
  </si>
  <si>
    <t>207</t>
  </si>
  <si>
    <t>文化体育与传媒支出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</si>
  <si>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文化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</si>
  <si>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群众文化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</si>
  <si>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其他文化支出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</si>
  <si>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体育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</si>
  <si>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其他体育支出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</si>
  <si>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其他文化体育与传媒支出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</si>
  <si>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其他文化体育与传媒支出</t>
    </r>
  </si>
  <si>
    <t>208</t>
  </si>
  <si>
    <t>社会保障和就业支出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</si>
  <si>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人力资源和社会保障管理事务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</si>
  <si>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行政运行（人力资源和社会保障管理事务）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</si>
  <si>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一般行政管理事务（人力资源和社会保障管理事务）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</si>
  <si>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机关服务（人力资源和社会保障管理事务）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</si>
  <si>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劳动保障监察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</si>
  <si>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社会保险业务管理事务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</si>
  <si>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其他人力资源和社会保障管理事务支出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</si>
  <si>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民政管理事务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</si>
  <si>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行政运行（民政管理事务）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</si>
  <si>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拥军优属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</si>
  <si>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老龄事务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</si>
  <si>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行政区划和地名管理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</si>
  <si>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基层政权和社区建设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</si>
  <si>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其他民政管理事务支出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</si>
  <si>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行政事业单位离退休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</si>
  <si>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归口管理的行政单位离退休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</si>
  <si>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事业单位离退休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</si>
  <si>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离退休人员管理机构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</si>
  <si>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就业补助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</si>
  <si>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职业培训补贴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</si>
  <si>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公益性岗位补贴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</si>
  <si>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抚恤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</si>
  <si>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死亡抚恤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</si>
  <si>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伤残抚恤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</si>
  <si>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在乡复员、退伍军人生活补助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</si>
  <si>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义务兵优待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</si>
  <si>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其他优抚支出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</si>
  <si>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退役安置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</si>
  <si>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军队移交政府的离退休人员安置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</si>
  <si>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社会福利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</si>
  <si>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儿童福利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</si>
  <si>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老年福利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</si>
  <si>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残疾人事业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</si>
  <si>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其他残疾人事业支出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</si>
  <si>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自然灾害生活救助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</si>
  <si>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其他自然灾害生活救助支出</t>
    </r>
  </si>
  <si>
    <t>16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</si>
  <si>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红十字事业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</si>
  <si>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行政运行（红十字事业）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</si>
  <si>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其他红十字事业支出</t>
    </r>
  </si>
  <si>
    <t>19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</si>
  <si>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最低生活保障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</si>
  <si>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城市最低生活保障金支出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</si>
  <si>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农村最低生活保障金支出</t>
    </r>
  </si>
  <si>
    <t>20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</si>
  <si>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临时救助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</si>
  <si>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临时救助支出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</si>
  <si>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流浪乞讨人员救助支出</t>
    </r>
  </si>
  <si>
    <t>21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</si>
  <si>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特困人员供养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</si>
  <si>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农村五保供养支出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</si>
  <si>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其他生活救助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</si>
  <si>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其他城市生活救助</t>
    </r>
  </si>
  <si>
    <t>210</t>
  </si>
  <si>
    <t>医疗卫生与计划生育支出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</si>
  <si>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医疗卫生与计划生育管理事务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</si>
  <si>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行政运行（医疗卫生管理事务）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</si>
  <si>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其他医疗卫生与计划生育管理事务支出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</si>
  <si>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基层医疗卫生机构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</si>
  <si>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城市社区卫生机构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</si>
  <si>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乡镇卫生院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</si>
  <si>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公共卫生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</si>
  <si>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疾病预防控制机构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</si>
  <si>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基本公共卫生服务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</si>
  <si>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重大公共卫生专项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</si>
  <si>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医疗保障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</si>
  <si>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优抚对象医疗补助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</si>
  <si>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城乡医疗救助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</si>
  <si>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中医药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</si>
  <si>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中医（民族医）药专项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</si>
  <si>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计划生育事务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</si>
  <si>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计划生育机构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</si>
  <si>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其他计划生育事务支出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</si>
  <si>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其他医疗卫生与计划生育支出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</si>
  <si>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其他医疗卫生与计划生育支出</t>
    </r>
  </si>
  <si>
    <t>211</t>
  </si>
  <si>
    <t>节能环保支出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</si>
  <si>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环境保护管理事务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</si>
  <si>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行政运行（环境保护管理事务）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</si>
  <si>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其他环境保护管理事务支出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</si>
  <si>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环境监测与监察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</si>
  <si>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其他环境监测与监察支出</t>
    </r>
  </si>
  <si>
    <t>212</t>
  </si>
  <si>
    <t>城乡社区支出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</si>
  <si>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城乡社区管理事务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</si>
  <si>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行政运行（城乡社区管理事务）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</si>
  <si>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城管执法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</si>
  <si>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工程建设管理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</si>
  <si>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其他城乡社区管理事务支出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</si>
  <si>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城乡社区规划与管理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</si>
  <si>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城乡社区规划与管理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</si>
  <si>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城乡社区公共设施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</si>
  <si>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其他城乡社区公共设施支出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</si>
  <si>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城乡社区环境卫生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</si>
  <si>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城乡社区环境卫生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</si>
  <si>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建设市场管理与监督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</si>
  <si>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建设市场管理与监督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</si>
  <si>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国有土地使用权出让收入及对应专项债务收入安排的支出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</si>
  <si>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征地和拆迁补偿支出（国有土地使用权出让收入安排的支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</si>
  <si>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其他城乡社区支出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</si>
  <si>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其他城乡社区支出</t>
    </r>
  </si>
  <si>
    <t>213</t>
  </si>
  <si>
    <t>农林水支出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</si>
  <si>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农业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</si>
  <si>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行政运行（农业）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</si>
  <si>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事业运行（农业）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</si>
  <si>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其他农业支出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</si>
  <si>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林业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</si>
  <si>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行政运行（林业）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</si>
  <si>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一般行政管理事务（林业）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</si>
  <si>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水利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</si>
  <si>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行政运行（水利）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</si>
  <si>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其他水利支出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</si>
  <si>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农村综合改革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</si>
  <si>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对村集体经济组织的补助</t>
    </r>
  </si>
  <si>
    <t>215</t>
  </si>
  <si>
    <t>资源勘探信息等支出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</si>
  <si>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安全生产监管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</si>
  <si>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行政运行（安全生产监管）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</si>
  <si>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一般行政管理事务（安全生产监管）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</si>
  <si>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其他安全生产监管支出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</si>
  <si>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其他资源勘探信息等支出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</si>
  <si>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其他资源勘探信息等支出</t>
    </r>
  </si>
  <si>
    <t>227</t>
  </si>
  <si>
    <t>预备费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</si>
  <si>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预备费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</si>
  <si>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预备费</t>
    </r>
  </si>
  <si>
    <t>229</t>
  </si>
  <si>
    <t>其他支出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</si>
  <si>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年初预留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</si>
  <si>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年初预留</t>
    </r>
  </si>
  <si>
    <t>表七：2016年高新区（新市区）一般公共预算支出经济分类明细表</t>
  </si>
  <si>
    <r>
      <rPr>
        <b/>
        <sz val="12"/>
        <rFont val="宋体"/>
        <charset val="134"/>
      </rPr>
      <t>项</t>
    </r>
    <r>
      <rPr>
        <b/>
        <sz val="12"/>
        <rFont val="宋体"/>
        <charset val="134"/>
      </rPr>
      <t xml:space="preserve">    </t>
    </r>
    <r>
      <rPr>
        <b/>
        <sz val="12"/>
        <rFont val="宋体"/>
        <charset val="134"/>
      </rPr>
      <t>目</t>
    </r>
  </si>
  <si>
    <t>一、工资福利支出</t>
  </si>
  <si>
    <t>二、商品和服务支出</t>
  </si>
  <si>
    <t>三、对个人和家庭的补助</t>
  </si>
  <si>
    <t>四、对企事业单位的补贴</t>
  </si>
  <si>
    <t>五、债务利息支出</t>
  </si>
  <si>
    <t>六、基本建设支出</t>
  </si>
  <si>
    <t>七、其他资本性支出</t>
  </si>
  <si>
    <t>八、其他支出</t>
  </si>
  <si>
    <t>表八：2016年一般公共预算收支平衡表</t>
  </si>
  <si>
    <t>本级收入合计</t>
  </si>
  <si>
    <t>本级支出合计</t>
  </si>
  <si>
    <t>转移性收入</t>
  </si>
  <si>
    <t>转移性支出</t>
  </si>
  <si>
    <t xml:space="preserve">  上级补助收入</t>
  </si>
  <si>
    <t xml:space="preserve">  上解上级支出</t>
  </si>
  <si>
    <t xml:space="preserve">    返还性收入</t>
  </si>
  <si>
    <t xml:space="preserve">    体制上解支出</t>
  </si>
  <si>
    <t xml:space="preserve">      增值税和消费税税收返还收入 </t>
  </si>
  <si>
    <t xml:space="preserve">    出口退税专项上解支出</t>
  </si>
  <si>
    <t xml:space="preserve">      所得税基数返还收入</t>
  </si>
  <si>
    <t xml:space="preserve">    成品油价格和税费改革专项上解支出</t>
  </si>
  <si>
    <t xml:space="preserve">      成品油价格和税费改革税收返还收入</t>
  </si>
  <si>
    <t xml:space="preserve">    专项上解支出</t>
  </si>
  <si>
    <t xml:space="preserve">      其他税收返还收入</t>
  </si>
  <si>
    <t xml:space="preserve">    一般性转移支付收入</t>
  </si>
  <si>
    <t xml:space="preserve">  补助下级支出</t>
  </si>
  <si>
    <t xml:space="preserve">      体制补助收入</t>
  </si>
  <si>
    <t xml:space="preserve">    返还性支出</t>
  </si>
  <si>
    <t xml:space="preserve">      均衡性转移支付收入</t>
  </si>
  <si>
    <t xml:space="preserve">      增值税和消费税税收返还支出 </t>
  </si>
  <si>
    <t xml:space="preserve">      老少边穷转移支付收入</t>
  </si>
  <si>
    <t xml:space="preserve">      所得税基数返还支出</t>
  </si>
  <si>
    <t xml:space="preserve">      县级基本财力保障机制奖补资金收入</t>
  </si>
  <si>
    <t xml:space="preserve">      成品油价格和税费改革税收返还支出</t>
  </si>
  <si>
    <t xml:space="preserve">      结算补助收入</t>
  </si>
  <si>
    <t xml:space="preserve">      其他税收返还支出</t>
  </si>
  <si>
    <t xml:space="preserve">      化解债务补助收入</t>
  </si>
  <si>
    <t xml:space="preserve">    一般性转移支付</t>
  </si>
  <si>
    <t xml:space="preserve">      资源枯竭型城市转移支付补助收入</t>
  </si>
  <si>
    <t xml:space="preserve">      体制补助支出</t>
  </si>
  <si>
    <t xml:space="preserve">      企业事业单位划转补助收入</t>
  </si>
  <si>
    <t xml:space="preserve">      均衡性转移支付支出</t>
  </si>
  <si>
    <t xml:space="preserve">      成品油价格和税费改革转移支付补助收入</t>
  </si>
  <si>
    <t xml:space="preserve">      老少边穷转移支付支出</t>
  </si>
  <si>
    <t xml:space="preserve">      基层公检法司转移支付收入</t>
  </si>
  <si>
    <t xml:space="preserve">      县级基本财力保障机制奖补资金支出</t>
  </si>
  <si>
    <t xml:space="preserve">      义务教育等转移支付收入</t>
  </si>
  <si>
    <t xml:space="preserve">      结算补助支出</t>
  </si>
  <si>
    <t xml:space="preserve">      基本养老保险和低保等转移支付收入</t>
  </si>
  <si>
    <t xml:space="preserve">      化解债务补助支出</t>
  </si>
  <si>
    <t xml:space="preserve">      新型农村合作医疗等转移支付收入</t>
  </si>
  <si>
    <t xml:space="preserve">      资源枯竭型城市转移支付补助支出</t>
  </si>
  <si>
    <t xml:space="preserve">      农村综合改革转移支付收入</t>
  </si>
  <si>
    <t xml:space="preserve">      企业事业单位划转补助支出</t>
  </si>
  <si>
    <t xml:space="preserve">      产粮（油）大县奖励资金收入</t>
  </si>
  <si>
    <t xml:space="preserve">      成品油价格和税费改革转移支付补助支出</t>
  </si>
  <si>
    <t xml:space="preserve">      重点生态功能区转移支付收入</t>
  </si>
  <si>
    <t xml:space="preserve">      基层公检法司转移支付支出</t>
  </si>
  <si>
    <t xml:space="preserve">      固定数额补助收入</t>
  </si>
  <si>
    <t xml:space="preserve">      义务教育等转移支付支出</t>
  </si>
  <si>
    <t xml:space="preserve">      其他一般性转移支付收入</t>
  </si>
  <si>
    <t xml:space="preserve">      基本养老保险和低保等转移支付支出</t>
  </si>
  <si>
    <t xml:space="preserve">    专项转移支付收入</t>
  </si>
  <si>
    <t xml:space="preserve">      新型农村合作医疗等转移支付支出</t>
  </si>
  <si>
    <t xml:space="preserve">      一般公共服务</t>
  </si>
  <si>
    <t xml:space="preserve">      农村综合改革转移支付支出</t>
  </si>
  <si>
    <t xml:space="preserve">      外交</t>
  </si>
  <si>
    <t xml:space="preserve">      产粮（油）大县奖励资金支出</t>
  </si>
  <si>
    <t xml:space="preserve">      国防</t>
  </si>
  <si>
    <t xml:space="preserve">      重点生态功能区转移支付支出</t>
  </si>
  <si>
    <t xml:space="preserve">      公共安全</t>
  </si>
  <si>
    <t xml:space="preserve">      固定数额补助支出</t>
  </si>
  <si>
    <t xml:space="preserve">      教育</t>
  </si>
  <si>
    <t xml:space="preserve">      其他一般性转移支付支出</t>
  </si>
  <si>
    <t xml:space="preserve">      科学技术</t>
  </si>
  <si>
    <t xml:space="preserve">    专项转移支付支出</t>
  </si>
  <si>
    <t xml:space="preserve">      文化体育与传媒</t>
  </si>
  <si>
    <t xml:space="preserve">      社会保障和就业</t>
  </si>
  <si>
    <t xml:space="preserve">      医疗卫生</t>
  </si>
  <si>
    <t xml:space="preserve">      节能环保</t>
  </si>
  <si>
    <t xml:space="preserve">      城乡社区</t>
  </si>
  <si>
    <t xml:space="preserve">      农林水</t>
  </si>
  <si>
    <t xml:space="preserve">      交通运输</t>
  </si>
  <si>
    <t xml:space="preserve">      资源勘探电力信息等</t>
  </si>
  <si>
    <t xml:space="preserve">      商业服务业等</t>
  </si>
  <si>
    <t xml:space="preserve">      金融</t>
  </si>
  <si>
    <t xml:space="preserve">      国土海洋气象等</t>
  </si>
  <si>
    <t xml:space="preserve">      住房保障</t>
  </si>
  <si>
    <t xml:space="preserve">      粮油物资储备</t>
  </si>
  <si>
    <t xml:space="preserve">      其他收入</t>
  </si>
  <si>
    <t xml:space="preserve">  下级上解收入</t>
  </si>
  <si>
    <t xml:space="preserve">    体制上解收入</t>
  </si>
  <si>
    <t xml:space="preserve">    出口退税专项上解收入</t>
  </si>
  <si>
    <t xml:space="preserve">    成品油价格和税费改革专项上解收入</t>
  </si>
  <si>
    <t xml:space="preserve">      其他支出</t>
  </si>
  <si>
    <t xml:space="preserve">    专项上解收入</t>
  </si>
  <si>
    <t xml:space="preserve">  上年结余收入</t>
  </si>
  <si>
    <t xml:space="preserve">  调出资金</t>
  </si>
  <si>
    <t xml:space="preserve">  调入资金</t>
  </si>
  <si>
    <t xml:space="preserve">  年终结余</t>
  </si>
  <si>
    <t xml:space="preserve">  调入预算稳定调节基金</t>
  </si>
  <si>
    <t xml:space="preserve">  建立预算稳定调节基金</t>
  </si>
  <si>
    <t xml:space="preserve">  地方政府一般债券收入</t>
  </si>
  <si>
    <t xml:space="preserve">  地方政府一般债券还本支出</t>
  </si>
  <si>
    <t xml:space="preserve">  地方政府一般债券转贷收入</t>
  </si>
  <si>
    <t xml:space="preserve">  地方政府一般债券转贷支出</t>
  </si>
  <si>
    <t xml:space="preserve">  接受其他地区援助收入</t>
  </si>
  <si>
    <t xml:space="preserve">  援助其他地区支出</t>
  </si>
  <si>
    <t>收入总计</t>
  </si>
  <si>
    <t>支出总计</t>
  </si>
  <si>
    <t>表十：2015年自治区本级一般公共预算收入安排情况</t>
  </si>
  <si>
    <t>2014年     预算数</t>
  </si>
  <si>
    <t>2015年    预算数</t>
  </si>
  <si>
    <t>检验</t>
  </si>
  <si>
    <t xml:space="preserve">    改征增值税</t>
  </si>
  <si>
    <t>表十一：2015年自治区本级一般公共预算支出安排情况</t>
  </si>
  <si>
    <t>2014年       预算数</t>
  </si>
  <si>
    <t>2015年     预算数</t>
  </si>
  <si>
    <t>部门预算数据</t>
  </si>
  <si>
    <t>预告知</t>
  </si>
  <si>
    <t>加入其他支出</t>
  </si>
  <si>
    <t>表十二：2015年自治区本级一般公共预算支出经济分类明细表</t>
  </si>
  <si>
    <t>年初预算</t>
  </si>
  <si>
    <t>2014年
预算数</t>
  </si>
  <si>
    <t>工资福利支出</t>
  </si>
  <si>
    <t>商品和服务支出</t>
  </si>
  <si>
    <t>对个人和家庭的补助</t>
  </si>
  <si>
    <t>对企事业单位的补贴</t>
  </si>
  <si>
    <t>五、转移性支出</t>
  </si>
  <si>
    <t>六、赠与</t>
  </si>
  <si>
    <t>七、债务利息支出</t>
  </si>
  <si>
    <t>债务利息支出</t>
  </si>
  <si>
    <t>八、债务还本支出</t>
  </si>
  <si>
    <t>九、基本建设支出</t>
  </si>
  <si>
    <t>基本建设支出</t>
  </si>
  <si>
    <t>十、其他资本性支出</t>
  </si>
  <si>
    <t>其他资本性支出</t>
  </si>
  <si>
    <t>十一、贷款转贷及产权参股</t>
  </si>
  <si>
    <t>十二、其他支出</t>
  </si>
  <si>
    <t>表十三：2015年自治区本级对各地补助安排情况</t>
  </si>
  <si>
    <r>
      <rPr>
        <sz val="12"/>
        <rFont val="宋体"/>
        <charset val="134"/>
      </rPr>
      <t>201</t>
    </r>
    <r>
      <rPr>
        <sz val="12"/>
        <rFont val="宋体"/>
        <charset val="134"/>
      </rPr>
      <t>4年预算数</t>
    </r>
  </si>
  <si>
    <r>
      <rPr>
        <sz val="12"/>
        <rFont val="宋体"/>
        <charset val="134"/>
      </rPr>
      <t>201</t>
    </r>
    <r>
      <rPr>
        <sz val="12"/>
        <rFont val="宋体"/>
        <charset val="134"/>
      </rPr>
      <t>5年预算数</t>
    </r>
  </si>
  <si>
    <t>比上年增长%</t>
  </si>
  <si>
    <t>一、税收返还</t>
  </si>
  <si>
    <t xml:space="preserve">       增值税和消费税税收返还支出 </t>
  </si>
  <si>
    <t xml:space="preserve">       所得税基数返还支出</t>
  </si>
  <si>
    <t>二、一般性转移支付</t>
  </si>
  <si>
    <t xml:space="preserve">       体制补助支出</t>
  </si>
  <si>
    <t xml:space="preserve">       均衡性转移支付支出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</si>
  <si>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革命老区及民族和边境地区转移支付</t>
    </r>
  </si>
  <si>
    <t xml:space="preserve">       调整工资转移支付支出</t>
  </si>
  <si>
    <t xml:space="preserve">       农村税费改革转移支付支出</t>
  </si>
  <si>
    <t xml:space="preserve">       县级基本财力保障机制奖补资金支出</t>
  </si>
  <si>
    <t xml:space="preserve">       结算补助支出</t>
  </si>
  <si>
    <t xml:space="preserve">       企事业单位划转补助支出</t>
  </si>
  <si>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 xml:space="preserve">    基层公检法司转移支付支出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</si>
  <si>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义务教育等转移支付补助支出</t>
    </r>
  </si>
  <si>
    <t xml:space="preserve">       基本养老保险和低保等转移支付支出</t>
  </si>
  <si>
    <t xml:space="preserve">       新型农村合作医疗等转移支付支出</t>
  </si>
  <si>
    <t xml:space="preserve">       重点生态功能区转移支付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</si>
  <si>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 xml:space="preserve">  资源枯竭型城市转移支付</t>
    </r>
  </si>
  <si>
    <t xml:space="preserve">       其他一般性转移支付</t>
  </si>
  <si>
    <t>说明：2015年由于中央提前预告知数较上年有所减少，导致自治区对各地转移支付下降3%。</t>
  </si>
  <si>
    <t>单位：亿元</t>
  </si>
  <si>
    <t>乌鲁木
齐市</t>
  </si>
  <si>
    <t>克拉玛
依市</t>
  </si>
  <si>
    <t>塔城
地区</t>
  </si>
  <si>
    <t>阿勒泰
地区</t>
  </si>
  <si>
    <t>博尔塔
拉州</t>
  </si>
  <si>
    <t>巴音郭
塄州</t>
  </si>
  <si>
    <t>克孜勒
苏州</t>
  </si>
  <si>
    <t>阿克苏
地区</t>
  </si>
  <si>
    <t>喀什
地区</t>
  </si>
  <si>
    <t>和田
地区</t>
  </si>
  <si>
    <t>吐鲁番
地区</t>
  </si>
  <si>
    <t>哈密
地区</t>
  </si>
  <si>
    <t>石河
子市</t>
  </si>
  <si>
    <t>五家
渠市</t>
  </si>
  <si>
    <t>阿拉
尔市</t>
  </si>
  <si>
    <t>图木舒
克市</t>
  </si>
  <si>
    <t>返还性支出</t>
  </si>
  <si>
    <t>增值税和消费税税收返还</t>
  </si>
  <si>
    <t>所得税基数返还</t>
  </si>
  <si>
    <t>一般性转移支付支出</t>
  </si>
  <si>
    <t>体制补助</t>
  </si>
  <si>
    <t>均衡性转移支付</t>
  </si>
  <si>
    <t>结算补助</t>
  </si>
  <si>
    <t>企业事业单位划转补助</t>
  </si>
  <si>
    <t>基层公检法司转移支付</t>
  </si>
  <si>
    <t>义务教育转移支付</t>
  </si>
  <si>
    <t>固定数额补助</t>
  </si>
  <si>
    <t>其他一般性转移支付</t>
  </si>
  <si>
    <t>中央政法转移支付资金</t>
  </si>
  <si>
    <t>公共图书馆、文化馆免费开放</t>
  </si>
  <si>
    <t>博物馆、纪念馆免费开放资金</t>
  </si>
  <si>
    <t>大型体育场馆免费低收费开放</t>
  </si>
  <si>
    <t>企业军转干部生活困难补助</t>
  </si>
  <si>
    <t>新农保和城居保补助经费</t>
  </si>
  <si>
    <t>困难群众城乡低保生活救助</t>
  </si>
  <si>
    <t>困难群众临时救助补助</t>
  </si>
  <si>
    <t>城乡医疗救助补助资金</t>
  </si>
  <si>
    <t>边境地区转移支付资金</t>
  </si>
  <si>
    <t>县级基本财力保障机制奖补</t>
  </si>
  <si>
    <t>村级保障经费</t>
  </si>
  <si>
    <t>喀什、霍尔果斯经济开发区补助</t>
  </si>
  <si>
    <t>西部地区基层政权补助资金</t>
  </si>
  <si>
    <t>资源枯竭型城市转移支付补助</t>
  </si>
  <si>
    <t>重点生态功能区转移支付支出</t>
  </si>
  <si>
    <t>农村税费改革转移支付</t>
  </si>
  <si>
    <t>专项转移支付支出</t>
  </si>
  <si>
    <t>人民防空经费</t>
  </si>
  <si>
    <t>边海防基础设施维护费</t>
  </si>
  <si>
    <t>补助贫困地区法律援助经费</t>
  </si>
  <si>
    <t>新疆西藏教育特殊补助经费</t>
  </si>
  <si>
    <t>补助地方广播电视发展资金</t>
  </si>
  <si>
    <t>农村文化建设专项资金</t>
  </si>
  <si>
    <t>少数民族文化事业发展资金</t>
  </si>
  <si>
    <t>国家重点档案抢救和保护经费</t>
  </si>
  <si>
    <t>现代农业产业技术体系建设</t>
  </si>
  <si>
    <t>抚恤补助资金（第一批）</t>
  </si>
  <si>
    <t>抚恤补助资金（第二批）</t>
  </si>
  <si>
    <t>退役安置补助资金（第一批）</t>
  </si>
  <si>
    <t>退役安置补助资金（第二批）</t>
  </si>
  <si>
    <t>孤儿基本生活保障补助资金</t>
  </si>
  <si>
    <t>残疾人事业发展补助资金</t>
  </si>
  <si>
    <t>优抚对象医疗补助资金</t>
  </si>
  <si>
    <t>流浪乞讨人员救助补助</t>
  </si>
  <si>
    <t>农村安居工程补助</t>
  </si>
  <si>
    <t>就业补助资金</t>
  </si>
  <si>
    <t>基本公卫服务补助资金</t>
  </si>
  <si>
    <t>计划生育指标补助资金</t>
  </si>
  <si>
    <t>县级公立医院综合改革试点</t>
  </si>
  <si>
    <t>基层卫生机构实施基本药物制度</t>
  </si>
  <si>
    <t>重大公共卫生食品安全监管</t>
  </si>
  <si>
    <t>村卫生室</t>
  </si>
  <si>
    <t>农机购置补贴资金</t>
  </si>
  <si>
    <t>草原灭鼠</t>
  </si>
  <si>
    <t>边境草原防火隔离带补助资金</t>
  </si>
  <si>
    <t>农作物病虫害防治经费</t>
  </si>
  <si>
    <t>草原生态保护补助奖励资金</t>
  </si>
  <si>
    <t>耕地保护与质量提升补助资金</t>
  </si>
  <si>
    <t>动物防疫等补助经费</t>
  </si>
  <si>
    <t>测土配方施肥补助资金</t>
  </si>
  <si>
    <t>天然林保护工程补助经费</t>
  </si>
  <si>
    <t>退耕还林工程财政专项资金</t>
  </si>
  <si>
    <t>森林公安补助</t>
  </si>
  <si>
    <t>森林生态效益补偿</t>
  </si>
  <si>
    <t>城镇保障性安居工程专项资金</t>
  </si>
  <si>
    <t>支出预算农业综合开发补助资金</t>
  </si>
  <si>
    <t>发展资金</t>
  </si>
  <si>
    <t>少数民族发展资金</t>
  </si>
  <si>
    <t>以工代赈资金</t>
  </si>
  <si>
    <t>说明：本表为提前通知各地补助数，还有部分补助数额需要在年度预算执行中分配下达各地。</t>
  </si>
  <si>
    <t>表十五：2015年自治区本级一般公共预算收支安排明细</t>
  </si>
  <si>
    <r>
      <rPr>
        <b/>
        <sz val="10"/>
        <rFont val="宋体"/>
        <charset val="134"/>
      </rPr>
      <t>收</t>
    </r>
    <r>
      <rPr>
        <b/>
        <sz val="10"/>
        <rFont val="Times New Roman"/>
        <charset val="134"/>
      </rPr>
      <t xml:space="preserve">                          </t>
    </r>
    <r>
      <rPr>
        <b/>
        <sz val="10"/>
        <rFont val="宋体"/>
        <charset val="134"/>
      </rPr>
      <t>入</t>
    </r>
  </si>
  <si>
    <r>
      <rPr>
        <b/>
        <sz val="10"/>
        <rFont val="宋体"/>
        <charset val="134"/>
      </rPr>
      <t>支</t>
    </r>
    <r>
      <rPr>
        <b/>
        <sz val="10"/>
        <rFont val="Times New Roman"/>
        <charset val="134"/>
      </rPr>
      <t xml:space="preserve">                          </t>
    </r>
    <r>
      <rPr>
        <b/>
        <sz val="10"/>
        <rFont val="宋体"/>
        <charset val="134"/>
      </rPr>
      <t>出</t>
    </r>
  </si>
  <si>
    <r>
      <rPr>
        <b/>
        <sz val="10"/>
        <rFont val="宋体"/>
        <charset val="134"/>
      </rPr>
      <t>项</t>
    </r>
    <r>
      <rPr>
        <b/>
        <sz val="10"/>
        <rFont val="Times New Roman"/>
        <charset val="134"/>
      </rPr>
      <t xml:space="preserve">          </t>
    </r>
    <r>
      <rPr>
        <b/>
        <sz val="10"/>
        <rFont val="宋体"/>
        <charset val="134"/>
      </rPr>
      <t>目</t>
    </r>
  </si>
  <si>
    <t>预告知数</t>
  </si>
  <si>
    <t>年初预算数</t>
  </si>
  <si>
    <t>科目标识</t>
  </si>
  <si>
    <r>
      <rPr>
        <sz val="9"/>
        <rFont val="Times New Roman"/>
        <charset val="134"/>
      </rPr>
      <t xml:space="preserve">       </t>
    </r>
    <r>
      <rPr>
        <sz val="9"/>
        <rFont val="宋体"/>
        <charset val="134"/>
      </rPr>
      <t>改征增值税</t>
    </r>
  </si>
  <si>
    <t xml:space="preserve">    人大事务</t>
  </si>
  <si>
    <t>20101</t>
  </si>
  <si>
    <r>
      <rPr>
        <sz val="9"/>
        <rFont val="Times New Roman"/>
        <charset val="134"/>
      </rPr>
      <t xml:space="preserve">       </t>
    </r>
    <r>
      <rPr>
        <sz val="9"/>
        <rFont val="宋体"/>
        <charset val="134"/>
      </rPr>
      <t>营业税</t>
    </r>
  </si>
  <si>
    <t xml:space="preserve">      行政运行（人大事务）</t>
  </si>
  <si>
    <t>2010101</t>
  </si>
  <si>
    <r>
      <rPr>
        <sz val="9"/>
        <rFont val="Times New Roman"/>
        <charset val="134"/>
      </rPr>
      <t xml:space="preserve">       </t>
    </r>
    <r>
      <rPr>
        <sz val="9"/>
        <rFont val="宋体"/>
        <charset val="134"/>
      </rPr>
      <t>企业所得税</t>
    </r>
  </si>
  <si>
    <t xml:space="preserve">      一般行政管理事务（人大事务）</t>
  </si>
  <si>
    <t>2010102</t>
  </si>
  <si>
    <r>
      <rPr>
        <sz val="9"/>
        <rFont val="Times New Roman"/>
        <charset val="134"/>
      </rPr>
      <t xml:space="preserve">       </t>
    </r>
    <r>
      <rPr>
        <sz val="9"/>
        <rFont val="宋体"/>
        <charset val="134"/>
      </rPr>
      <t>资源税</t>
    </r>
  </si>
  <si>
    <t xml:space="preserve">      机关服务（人大事务）</t>
  </si>
  <si>
    <t>2010103</t>
  </si>
  <si>
    <t xml:space="preserve">      人大会议</t>
  </si>
  <si>
    <t>2010104</t>
  </si>
  <si>
    <r>
      <rPr>
        <sz val="9"/>
        <rFont val="Times New Roman"/>
        <charset val="134"/>
      </rPr>
      <t xml:space="preserve">       </t>
    </r>
    <r>
      <rPr>
        <sz val="9"/>
        <rFont val="宋体"/>
        <charset val="134"/>
      </rPr>
      <t>专项收入</t>
    </r>
  </si>
  <si>
    <t xml:space="preserve">      人大立法</t>
  </si>
  <si>
    <t>2010105</t>
  </si>
  <si>
    <r>
      <rPr>
        <sz val="9"/>
        <rFont val="Times New Roman"/>
        <charset val="134"/>
      </rPr>
      <t xml:space="preserve">       </t>
    </r>
    <r>
      <rPr>
        <sz val="9"/>
        <rFont val="宋体"/>
        <charset val="134"/>
      </rPr>
      <t>行政事业性收费收入</t>
    </r>
  </si>
  <si>
    <t xml:space="preserve">      人大监督</t>
  </si>
  <si>
    <t>2010106</t>
  </si>
  <si>
    <r>
      <rPr>
        <sz val="9"/>
        <rFont val="Times New Roman"/>
        <charset val="134"/>
      </rPr>
      <t xml:space="preserve">       </t>
    </r>
    <r>
      <rPr>
        <sz val="9"/>
        <rFont val="宋体"/>
        <charset val="134"/>
      </rPr>
      <t>罚没收入</t>
    </r>
  </si>
  <si>
    <t xml:space="preserve">      代表工作</t>
  </si>
  <si>
    <t>2010108</t>
  </si>
  <si>
    <r>
      <rPr>
        <sz val="9"/>
        <rFont val="Times New Roman"/>
        <charset val="134"/>
      </rPr>
      <t xml:space="preserve">       </t>
    </r>
    <r>
      <rPr>
        <sz val="9"/>
        <rFont val="宋体"/>
        <charset val="134"/>
      </rPr>
      <t>国有资本经营收入</t>
    </r>
  </si>
  <si>
    <t xml:space="preserve">      事业运行（人大事务）</t>
  </si>
  <si>
    <t>2010150</t>
  </si>
  <si>
    <r>
      <rPr>
        <sz val="9"/>
        <rFont val="Times New Roman"/>
        <charset val="134"/>
      </rPr>
      <t xml:space="preserve">       </t>
    </r>
    <r>
      <rPr>
        <sz val="9"/>
        <rFont val="宋体"/>
        <charset val="134"/>
      </rPr>
      <t>国有资源（资产）有偿使用收入</t>
    </r>
  </si>
  <si>
    <t xml:space="preserve">      其他人大事务支出</t>
  </si>
  <si>
    <t>2010199</t>
  </si>
  <si>
    <r>
      <rPr>
        <sz val="9"/>
        <rFont val="Times New Roman"/>
        <charset val="134"/>
      </rPr>
      <t xml:space="preserve">       </t>
    </r>
    <r>
      <rPr>
        <sz val="9"/>
        <rFont val="宋体"/>
        <charset val="134"/>
      </rPr>
      <t>其他收入</t>
    </r>
  </si>
  <si>
    <t xml:space="preserve">    政协事务</t>
  </si>
  <si>
    <t>20102</t>
  </si>
  <si>
    <t xml:space="preserve">      行政运行（政协事务）</t>
  </si>
  <si>
    <t>2010201</t>
  </si>
  <si>
    <t xml:space="preserve">      一般行政管理事务（政协事务）</t>
  </si>
  <si>
    <t>2010202</t>
  </si>
  <si>
    <t xml:space="preserve">      机关服务（政协事务）</t>
  </si>
  <si>
    <t>2010203</t>
  </si>
  <si>
    <t xml:space="preserve">      政协会议</t>
  </si>
  <si>
    <t>2010204</t>
  </si>
  <si>
    <t xml:space="preserve">      参政议政（政协事务）</t>
  </si>
  <si>
    <t>2010206</t>
  </si>
  <si>
    <t xml:space="preserve">      事业运行（政协事务）</t>
  </si>
  <si>
    <t>2010250</t>
  </si>
  <si>
    <t xml:space="preserve">      其他政协事务支出</t>
  </si>
  <si>
    <t>2010299</t>
  </si>
  <si>
    <t xml:space="preserve">    政府办公厅（室）及相关机构事务</t>
  </si>
  <si>
    <t>20103</t>
  </si>
  <si>
    <t xml:space="preserve">      行政运行（政府办公厅（室）及相关机构事务）</t>
  </si>
  <si>
    <t>2010301</t>
  </si>
  <si>
    <t xml:space="preserve">      一般行政管理事务</t>
  </si>
  <si>
    <t>2010302</t>
  </si>
  <si>
    <t xml:space="preserve">      机关服务（政府办公厅（室）及相关机构事务）</t>
  </si>
  <si>
    <t>2010303</t>
  </si>
  <si>
    <t xml:space="preserve">      专项服务</t>
  </si>
  <si>
    <t>2010304</t>
  </si>
  <si>
    <t xml:space="preserve">      信访事务</t>
  </si>
  <si>
    <t>2010308</t>
  </si>
  <si>
    <t xml:space="preserve">      参事事务</t>
  </si>
  <si>
    <t>2010309</t>
  </si>
  <si>
    <t xml:space="preserve">      事业运行（政府办公厅（室）及相关机构事务）</t>
  </si>
  <si>
    <t>2010350</t>
  </si>
  <si>
    <t xml:space="preserve">      其他政府办公厅（室）及相关机构事务支出</t>
  </si>
  <si>
    <t>2010399</t>
  </si>
  <si>
    <t xml:space="preserve">    发展与改革事务</t>
  </si>
  <si>
    <t>20104</t>
  </si>
  <si>
    <t xml:space="preserve">      行政运行（发展与改革事务）</t>
  </si>
  <si>
    <t>2010401</t>
  </si>
  <si>
    <t xml:space="preserve">      一般行政管理事务（发展与改革事务）</t>
  </si>
  <si>
    <t>2010402</t>
  </si>
  <si>
    <t xml:space="preserve">      机关服务（发展与改革事务）</t>
  </si>
  <si>
    <t>2010403</t>
  </si>
  <si>
    <t xml:space="preserve">      物价管理</t>
  </si>
  <si>
    <t>2010408</t>
  </si>
  <si>
    <t xml:space="preserve">      事业运行（发展与改革事务）</t>
  </si>
  <si>
    <t>2010450</t>
  </si>
  <si>
    <t xml:space="preserve">      其他发展与改革事务支出</t>
  </si>
  <si>
    <t>2010499</t>
  </si>
  <si>
    <t xml:space="preserve">    统计信息事务</t>
  </si>
  <si>
    <t>20105</t>
  </si>
  <si>
    <t xml:space="preserve">      行政运行（统计信息事务）</t>
  </si>
  <si>
    <t>2010501</t>
  </si>
  <si>
    <t xml:space="preserve">      机关服务（统计信息事务）</t>
  </si>
  <si>
    <t>2010503</t>
  </si>
  <si>
    <t xml:space="preserve">      信息事务</t>
  </si>
  <si>
    <t>2010504</t>
  </si>
  <si>
    <t xml:space="preserve">      专项统计业务</t>
  </si>
  <si>
    <t>2010505</t>
  </si>
  <si>
    <t xml:space="preserve">      统计抽样调查</t>
  </si>
  <si>
    <t>2010508</t>
  </si>
  <si>
    <t xml:space="preserve">      事业运行（统计信息事务）</t>
  </si>
  <si>
    <t>2010550</t>
  </si>
  <si>
    <t xml:space="preserve">      其他统计信息事务支出</t>
  </si>
  <si>
    <t>2010599</t>
  </si>
  <si>
    <t xml:space="preserve">    财政事务</t>
  </si>
  <si>
    <t>20106</t>
  </si>
  <si>
    <t xml:space="preserve">      行政运行（财政事务）</t>
  </si>
  <si>
    <t>2010601</t>
  </si>
  <si>
    <t xml:space="preserve">      一般行政管理事务（财政事务）</t>
  </si>
  <si>
    <t>2010602</t>
  </si>
  <si>
    <t xml:space="preserve">      机关服务（财政事务）</t>
  </si>
  <si>
    <t>2010603</t>
  </si>
  <si>
    <t xml:space="preserve">      预算改革业务</t>
  </si>
  <si>
    <t>2010604</t>
  </si>
  <si>
    <t xml:space="preserve">      财政国库业务</t>
  </si>
  <si>
    <t>2010605</t>
  </si>
  <si>
    <t xml:space="preserve">      信息化建设（财政事务）</t>
  </si>
  <si>
    <t>2010607</t>
  </si>
  <si>
    <t xml:space="preserve">      财政委托业务支出</t>
  </si>
  <si>
    <t>2010608</t>
  </si>
  <si>
    <t xml:space="preserve">      事业运行（财政事务）</t>
  </si>
  <si>
    <t>2010650</t>
  </si>
  <si>
    <t xml:space="preserve">      其他财政事务支出</t>
  </si>
  <si>
    <t>2010699</t>
  </si>
  <si>
    <t xml:space="preserve">    税收事务</t>
  </si>
  <si>
    <t>20107</t>
  </si>
  <si>
    <t xml:space="preserve">      行政运行（税收事务）</t>
  </si>
  <si>
    <t>2010701</t>
  </si>
  <si>
    <t xml:space="preserve">      一般行政管理事务（税收事务）</t>
  </si>
  <si>
    <t>2010702</t>
  </si>
  <si>
    <t xml:space="preserve">      机关服务（税收事务）</t>
  </si>
  <si>
    <t>2010703</t>
  </si>
  <si>
    <t xml:space="preserve">      税务办案</t>
  </si>
  <si>
    <t>2010704</t>
  </si>
  <si>
    <t xml:space="preserve">      税务登记证及发票管理</t>
  </si>
  <si>
    <t>2010705</t>
  </si>
  <si>
    <t xml:space="preserve">      代扣代收代征税款手续费</t>
  </si>
  <si>
    <t>2010706</t>
  </si>
  <si>
    <t xml:space="preserve">      税务宣传</t>
  </si>
  <si>
    <t>2010707</t>
  </si>
  <si>
    <t xml:space="preserve">      信息化建设（税收事务）</t>
  </si>
  <si>
    <t>2010709</t>
  </si>
  <si>
    <t xml:space="preserve">      事业运行（税收事务）</t>
  </si>
  <si>
    <t>2010750</t>
  </si>
  <si>
    <t xml:space="preserve">      其他税收事务支出</t>
  </si>
  <si>
    <t>2010799</t>
  </si>
  <si>
    <t xml:space="preserve">    审计事务</t>
  </si>
  <si>
    <t>20108</t>
  </si>
  <si>
    <t xml:space="preserve">      行政运行（审计事务）</t>
  </si>
  <si>
    <t>2010801</t>
  </si>
  <si>
    <t xml:space="preserve">      机关服务（审计事务）</t>
  </si>
  <si>
    <t>2010803</t>
  </si>
  <si>
    <t xml:space="preserve">      审计业务</t>
  </si>
  <si>
    <t>2010804</t>
  </si>
  <si>
    <t xml:space="preserve">      审计管理</t>
  </si>
  <si>
    <t>2010805</t>
  </si>
  <si>
    <t xml:space="preserve">      信息化建设（审计事务）</t>
  </si>
  <si>
    <t>2010806</t>
  </si>
  <si>
    <t xml:space="preserve">      事业运行（审计事务）</t>
  </si>
  <si>
    <t>2010850</t>
  </si>
  <si>
    <t xml:space="preserve">    海关事务</t>
  </si>
  <si>
    <t>20109</t>
  </si>
  <si>
    <t xml:space="preserve">      其他海关事务支出</t>
  </si>
  <si>
    <t>2010999</t>
  </si>
  <si>
    <t xml:space="preserve">    人力资源事务</t>
  </si>
  <si>
    <t>20110</t>
  </si>
  <si>
    <t xml:space="preserve">      行政运行（人力资源事务）</t>
  </si>
  <si>
    <t>2011001</t>
  </si>
  <si>
    <t xml:space="preserve">      机关服务（人力资源事务）</t>
  </si>
  <si>
    <t>2011003</t>
  </si>
  <si>
    <t xml:space="preserve">      军队转业干部安置</t>
  </si>
  <si>
    <t>2011006</t>
  </si>
  <si>
    <t xml:space="preserve">      事业运行（人力资源事务）</t>
  </si>
  <si>
    <t>2011050</t>
  </si>
  <si>
    <t xml:space="preserve">      其他人事事务支出</t>
  </si>
  <si>
    <t>2011099</t>
  </si>
  <si>
    <t xml:space="preserve">    纪检监察事务</t>
  </si>
  <si>
    <t>20111</t>
  </si>
  <si>
    <t xml:space="preserve">      行政运行（纪检监察事务）</t>
  </si>
  <si>
    <t>2011101</t>
  </si>
  <si>
    <t xml:space="preserve">      一般行政管理事务（纪检监察事务）</t>
  </si>
  <si>
    <t>2011102</t>
  </si>
  <si>
    <t xml:space="preserve">      机关服务（纪检监察事务）</t>
  </si>
  <si>
    <t>2011103</t>
  </si>
  <si>
    <t xml:space="preserve">      大案要案查处</t>
  </si>
  <si>
    <t>2011104</t>
  </si>
  <si>
    <t xml:space="preserve">      事业运行（纪检监察事务）</t>
  </si>
  <si>
    <t>2011150</t>
  </si>
  <si>
    <t xml:space="preserve">      其他纪检监察事务支出</t>
  </si>
  <si>
    <t>2011199</t>
  </si>
  <si>
    <t xml:space="preserve">    商贸事务</t>
  </si>
  <si>
    <t>20113</t>
  </si>
  <si>
    <t xml:space="preserve">      行政运行（商贸事务）</t>
  </si>
  <si>
    <t>2011301</t>
  </si>
  <si>
    <t xml:space="preserve">      一般行政管理事务（商贸事务）</t>
  </si>
  <si>
    <t>2011302</t>
  </si>
  <si>
    <t xml:space="preserve">      机关服务（商贸事务）</t>
  </si>
  <si>
    <t>2011303</t>
  </si>
  <si>
    <t xml:space="preserve">      招商引资</t>
  </si>
  <si>
    <t>2011308</t>
  </si>
  <si>
    <t xml:space="preserve">      事业运行（商贸事务）</t>
  </si>
  <si>
    <t>2011350</t>
  </si>
  <si>
    <t xml:space="preserve">      其他商贸事务支出</t>
  </si>
  <si>
    <t>2011399</t>
  </si>
  <si>
    <t xml:space="preserve">    知识产权事务</t>
  </si>
  <si>
    <t>20114</t>
  </si>
  <si>
    <t xml:space="preserve">      行政运行（知识产权事务）</t>
  </si>
  <si>
    <t>2011401</t>
  </si>
  <si>
    <t xml:space="preserve">      一般行政管理事务（知识产权事务）</t>
  </si>
  <si>
    <t>2011402</t>
  </si>
  <si>
    <t xml:space="preserve">      专利审批</t>
  </si>
  <si>
    <t>2011404</t>
  </si>
  <si>
    <t xml:space="preserve">      专利试点和产业化推进</t>
  </si>
  <si>
    <t>2011406</t>
  </si>
  <si>
    <t xml:space="preserve">      专利执法</t>
  </si>
  <si>
    <t>2011407</t>
  </si>
  <si>
    <t xml:space="preserve">      知识产权宏观管理</t>
  </si>
  <si>
    <t>2011409</t>
  </si>
  <si>
    <t xml:space="preserve">    工商行政管理事务</t>
  </si>
  <si>
    <t>20115</t>
  </si>
  <si>
    <t xml:space="preserve">      行政运行（工商行政管理事务）</t>
  </si>
  <si>
    <t>2011501</t>
  </si>
  <si>
    <t xml:space="preserve">      一般行政管理事务（工商行政管理事务）</t>
  </si>
  <si>
    <t>2011502</t>
  </si>
  <si>
    <t xml:space="preserve">      工商行政管理专项</t>
  </si>
  <si>
    <t>2011504</t>
  </si>
  <si>
    <t xml:space="preserve">      执法办案专项</t>
  </si>
  <si>
    <t>2011505</t>
  </si>
  <si>
    <t xml:space="preserve">      消费者权益保护</t>
  </si>
  <si>
    <t>2011506</t>
  </si>
  <si>
    <t xml:space="preserve">      信息化建设（工商行政管理事务）</t>
  </si>
  <si>
    <t>2011507</t>
  </si>
  <si>
    <t xml:space="preserve">      事业运行（工商行政管理事务）</t>
  </si>
  <si>
    <t>2011550</t>
  </si>
  <si>
    <t xml:space="preserve">      其他工商行政管理事务支出</t>
  </si>
  <si>
    <t>2011599</t>
  </si>
  <si>
    <t xml:space="preserve">    质量技术监督与检验检疫事务</t>
  </si>
  <si>
    <t>20117</t>
  </si>
  <si>
    <t xml:space="preserve">      行政运行（质量技术监督与检验检疫事务）</t>
  </si>
  <si>
    <t>2011701</t>
  </si>
  <si>
    <t xml:space="preserve">      机关服务（质量技术监督与检验检疫事务）</t>
  </si>
  <si>
    <t>2011703</t>
  </si>
  <si>
    <t xml:space="preserve">      出入境检验检疫技术支持</t>
  </si>
  <si>
    <t>2011705</t>
  </si>
  <si>
    <t xml:space="preserve">      质量技术监督行政执法及业务管理</t>
  </si>
  <si>
    <t>2011706</t>
  </si>
  <si>
    <t xml:space="preserve">      质量技术监督技术支持</t>
  </si>
  <si>
    <t>2011707</t>
  </si>
  <si>
    <t xml:space="preserve">      事业运行（质量技术监督与检验检疫事务）</t>
  </si>
  <si>
    <t>2011750</t>
  </si>
  <si>
    <t xml:space="preserve">      其他质量技术监督与检验检疫事务支出</t>
  </si>
  <si>
    <t>2011799</t>
  </si>
  <si>
    <t xml:space="preserve">    民族事务</t>
  </si>
  <si>
    <t>20123</t>
  </si>
  <si>
    <t xml:space="preserve">      行政运行（民族事务）</t>
  </si>
  <si>
    <t>2012301</t>
  </si>
  <si>
    <t xml:space="preserve">      机关服务（民族事务）</t>
  </si>
  <si>
    <t>2012303</t>
  </si>
  <si>
    <t xml:space="preserve">      事业运行（民族事务）</t>
  </si>
  <si>
    <t>2012350</t>
  </si>
  <si>
    <t xml:space="preserve">      其他民族事务支出</t>
  </si>
  <si>
    <t>2012399</t>
  </si>
  <si>
    <t xml:space="preserve">    宗教事务</t>
  </si>
  <si>
    <t>20124</t>
  </si>
  <si>
    <t xml:space="preserve">      行政运行（宗教事务）</t>
  </si>
  <si>
    <t>2012401</t>
  </si>
  <si>
    <t xml:space="preserve">      宗教工作专项</t>
  </si>
  <si>
    <t>2012404</t>
  </si>
  <si>
    <t xml:space="preserve">      事业运行（宗教事务）</t>
  </si>
  <si>
    <t>2012450</t>
  </si>
  <si>
    <t xml:space="preserve">      其他宗教事务支出</t>
  </si>
  <si>
    <t>2012499</t>
  </si>
  <si>
    <t xml:space="preserve">    港澳台侨事务</t>
  </si>
  <si>
    <t>20125</t>
  </si>
  <si>
    <t xml:space="preserve">      行政运行（港澳台侨事务）</t>
  </si>
  <si>
    <t>2012501</t>
  </si>
  <si>
    <t xml:space="preserve">      华侨事务</t>
  </si>
  <si>
    <t>2012506</t>
  </si>
  <si>
    <t xml:space="preserve">      事业运行（港澳台侨事务）</t>
  </si>
  <si>
    <t>2012550</t>
  </si>
  <si>
    <t xml:space="preserve">    档案事务</t>
  </si>
  <si>
    <t>20126</t>
  </si>
  <si>
    <t xml:space="preserve">      行政运行（档案事务）</t>
  </si>
  <si>
    <t>2012601</t>
  </si>
  <si>
    <t xml:space="preserve">      档案馆</t>
  </si>
  <si>
    <t>2012604</t>
  </si>
  <si>
    <t xml:space="preserve">    民主党派及工商联事务</t>
  </si>
  <si>
    <t>20128</t>
  </si>
  <si>
    <t xml:space="preserve">      行政运行（民主党派及工商联事务）</t>
  </si>
  <si>
    <t>2012801</t>
  </si>
  <si>
    <t xml:space="preserve">      参政议政（民主党派及工商联事务）</t>
  </si>
  <si>
    <t>2012804</t>
  </si>
  <si>
    <t xml:space="preserve">      其他民主党派及工商联事务支出</t>
  </si>
  <si>
    <t>2012899</t>
  </si>
  <si>
    <t xml:space="preserve">    群众团体事务</t>
  </si>
  <si>
    <t>20129</t>
  </si>
  <si>
    <t xml:space="preserve">      行政运行（群众团体事务）</t>
  </si>
  <si>
    <t>2012901</t>
  </si>
  <si>
    <t xml:space="preserve">      一般行政管理事务（群众团体事务）</t>
  </si>
  <si>
    <t>2012902</t>
  </si>
  <si>
    <t xml:space="preserve">      机关服务（群众团体事务）</t>
  </si>
  <si>
    <t>2012903</t>
  </si>
  <si>
    <t xml:space="preserve">      厂务公开</t>
  </si>
  <si>
    <t>2012904</t>
  </si>
  <si>
    <t xml:space="preserve">      事业运行（群众团体事务）</t>
  </si>
  <si>
    <t>2012950</t>
  </si>
  <si>
    <t xml:space="preserve">      其他群众团体事务支出</t>
  </si>
  <si>
    <t>2012999</t>
  </si>
  <si>
    <t xml:space="preserve">    党委办公厅（室）及相关机构事务</t>
  </si>
  <si>
    <t>20131</t>
  </si>
  <si>
    <t xml:space="preserve">      行政运行（党委办公厅（室）及相关机构事务）</t>
  </si>
  <si>
    <t>2013101</t>
  </si>
  <si>
    <t xml:space="preserve">      专项业务（党委办公厅（室）及相关机构事务）</t>
  </si>
  <si>
    <t>2013105</t>
  </si>
  <si>
    <t xml:space="preserve">      事业运行（党委办公厅（室）及相关机构事务）</t>
  </si>
  <si>
    <t>2013150</t>
  </si>
  <si>
    <t xml:space="preserve">      其他党委办公厅（室）及相关机构事务支出</t>
  </si>
  <si>
    <t>2013199</t>
  </si>
  <si>
    <t xml:space="preserve">    组织事务</t>
  </si>
  <si>
    <t>20132</t>
  </si>
  <si>
    <t xml:space="preserve">      行政运行（组织事务）</t>
  </si>
  <si>
    <t>2013201</t>
  </si>
  <si>
    <t xml:space="preserve">      事业运行（组织事务）</t>
  </si>
  <si>
    <t>2013250</t>
  </si>
  <si>
    <t xml:space="preserve">      其他组织事务支出</t>
  </si>
  <si>
    <t>2013299</t>
  </si>
  <si>
    <t xml:space="preserve">    宣传事务</t>
  </si>
  <si>
    <t>20133</t>
  </si>
  <si>
    <t xml:space="preserve">      行政运行（宣传事务）</t>
  </si>
  <si>
    <t>2013301</t>
  </si>
  <si>
    <t xml:space="preserve">      事业运行（宣传事务）</t>
  </si>
  <si>
    <t>2013350</t>
  </si>
  <si>
    <t xml:space="preserve">      其他宣传事务支出</t>
  </si>
  <si>
    <t>2013399</t>
  </si>
  <si>
    <t xml:space="preserve">    统战事务</t>
  </si>
  <si>
    <t>20134</t>
  </si>
  <si>
    <t xml:space="preserve">      行政运行（统战事务）</t>
  </si>
  <si>
    <t>2013401</t>
  </si>
  <si>
    <t xml:space="preserve">      其他统战事务支出</t>
  </si>
  <si>
    <t>2013499</t>
  </si>
  <si>
    <t xml:space="preserve">    其他共产党事务支出（一般公共服务支出）</t>
  </si>
  <si>
    <t>20136</t>
  </si>
  <si>
    <t xml:space="preserve">      行政运行（其他共产党事务支出）</t>
  </si>
  <si>
    <t>2013601</t>
  </si>
  <si>
    <t xml:space="preserve">      事业运行（其他共产党事务支出）</t>
  </si>
  <si>
    <t>2013650</t>
  </si>
  <si>
    <t xml:space="preserve">      其他共产党事务支出（其他共产党事务支出）</t>
  </si>
  <si>
    <t>2013699</t>
  </si>
  <si>
    <t>202</t>
  </si>
  <si>
    <t xml:space="preserve">    对外合作与交流</t>
  </si>
  <si>
    <t>20205</t>
  </si>
  <si>
    <t xml:space="preserve">      其他对外合作与交流支出</t>
  </si>
  <si>
    <t>2020599</t>
  </si>
  <si>
    <t xml:space="preserve">    其他外交支出</t>
  </si>
  <si>
    <t>20299</t>
  </si>
  <si>
    <t xml:space="preserve">      其他外交支出</t>
  </si>
  <si>
    <t>2029901</t>
  </si>
  <si>
    <t xml:space="preserve">    国防科研事业</t>
  </si>
  <si>
    <t>20304</t>
  </si>
  <si>
    <t xml:space="preserve">      国防科研事业</t>
  </si>
  <si>
    <t>2030401</t>
  </si>
  <si>
    <t xml:space="preserve">    国防动员</t>
  </si>
  <si>
    <t>20306</t>
  </si>
  <si>
    <t xml:space="preserve">      经济动员</t>
  </si>
  <si>
    <t>2030602</t>
  </si>
  <si>
    <t xml:space="preserve">      人民防空</t>
  </si>
  <si>
    <t>2030603</t>
  </si>
  <si>
    <t xml:space="preserve">      交通战备</t>
  </si>
  <si>
    <t>2030604</t>
  </si>
  <si>
    <t xml:space="preserve">      预备役部队</t>
  </si>
  <si>
    <t>2030606</t>
  </si>
  <si>
    <t xml:space="preserve">      民兵</t>
  </si>
  <si>
    <t>2030607</t>
  </si>
  <si>
    <t xml:space="preserve">    其他国防支出</t>
  </si>
  <si>
    <t>20399</t>
  </si>
  <si>
    <t xml:space="preserve">      其他国防支出</t>
  </si>
  <si>
    <t>2039901</t>
  </si>
  <si>
    <t xml:space="preserve">    武装警察</t>
  </si>
  <si>
    <t>20401</t>
  </si>
  <si>
    <t xml:space="preserve">      内卫</t>
  </si>
  <si>
    <t>2040101</t>
  </si>
  <si>
    <t xml:space="preserve">      边防</t>
  </si>
  <si>
    <t>2040102</t>
  </si>
  <si>
    <t xml:space="preserve">      消防</t>
  </si>
  <si>
    <t>2040103</t>
  </si>
  <si>
    <t xml:space="preserve">      警卫</t>
  </si>
  <si>
    <t>2040104</t>
  </si>
  <si>
    <t xml:space="preserve">      黄金</t>
  </si>
  <si>
    <t>2040105</t>
  </si>
  <si>
    <t xml:space="preserve">      森林</t>
  </si>
  <si>
    <t>2040106</t>
  </si>
  <si>
    <t xml:space="preserve">      其他武装警察支出</t>
  </si>
  <si>
    <t>2040199</t>
  </si>
  <si>
    <t xml:space="preserve">    公安</t>
  </si>
  <si>
    <t>20402</t>
  </si>
  <si>
    <t xml:space="preserve">      行政运行（公安）</t>
  </si>
  <si>
    <t>2040201</t>
  </si>
  <si>
    <t xml:space="preserve">      一般行政管理事务（公安）</t>
  </si>
  <si>
    <t>2040202</t>
  </si>
  <si>
    <t xml:space="preserve">      机关服务（公安）</t>
  </si>
  <si>
    <t>2040203</t>
  </si>
  <si>
    <t xml:space="preserve">      治安管理</t>
  </si>
  <si>
    <t>2040204</t>
  </si>
  <si>
    <t xml:space="preserve">      国内安全保卫</t>
  </si>
  <si>
    <t>2040205</t>
  </si>
  <si>
    <t xml:space="preserve">      刑事侦查</t>
  </si>
  <si>
    <t>2040206</t>
  </si>
  <si>
    <t xml:space="preserve">      经济犯罪侦查</t>
  </si>
  <si>
    <t>2040207</t>
  </si>
  <si>
    <t xml:space="preserve">      出入境管理</t>
  </si>
  <si>
    <t>2040208</t>
  </si>
  <si>
    <t xml:space="preserve">      禁毒管理</t>
  </si>
  <si>
    <t>2040211</t>
  </si>
  <si>
    <t xml:space="preserve">      道路交通管理</t>
  </si>
  <si>
    <t>2040212</t>
  </si>
  <si>
    <t xml:space="preserve">      反恐怖</t>
  </si>
  <si>
    <t>2040214</t>
  </si>
  <si>
    <t xml:space="preserve">      居民身份证管理</t>
  </si>
  <si>
    <t>2040215</t>
  </si>
  <si>
    <t xml:space="preserve">      网络运行及维护（公安）</t>
  </si>
  <si>
    <t>2040216</t>
  </si>
  <si>
    <t xml:space="preserve">      拘押收教场所管理</t>
  </si>
  <si>
    <t>2040217</t>
  </si>
  <si>
    <t xml:space="preserve">      警犬繁育及训养</t>
  </si>
  <si>
    <t>2040218</t>
  </si>
  <si>
    <t xml:space="preserve">      事业运行（公安）</t>
  </si>
  <si>
    <t>2040250</t>
  </si>
  <si>
    <t xml:space="preserve">      其他公安支出</t>
  </si>
  <si>
    <t>2040299</t>
  </si>
  <si>
    <t xml:space="preserve">    国家安全</t>
  </si>
  <si>
    <t>20403</t>
  </si>
  <si>
    <t xml:space="preserve">      行政运行（国家安全）</t>
  </si>
  <si>
    <t>2040301</t>
  </si>
  <si>
    <t xml:space="preserve">      机关服务（国家安全）</t>
  </si>
  <si>
    <t>2040303</t>
  </si>
  <si>
    <t xml:space="preserve">      安全业务</t>
  </si>
  <si>
    <t>2040304</t>
  </si>
  <si>
    <t xml:space="preserve">      其他国家安全支出</t>
  </si>
  <si>
    <t>2040399</t>
  </si>
  <si>
    <t xml:space="preserve">    检察</t>
  </si>
  <si>
    <t>20404</t>
  </si>
  <si>
    <t xml:space="preserve">      行政运行（检察）</t>
  </si>
  <si>
    <t>2040401</t>
  </si>
  <si>
    <t xml:space="preserve">      一般行政管理事务（检察）</t>
  </si>
  <si>
    <t>2040402</t>
  </si>
  <si>
    <t xml:space="preserve">      机关服务（检察）</t>
  </si>
  <si>
    <t>2040403</t>
  </si>
  <si>
    <t xml:space="preserve">      查办和预防职务犯罪</t>
  </si>
  <si>
    <t>2040404</t>
  </si>
  <si>
    <t xml:space="preserve">      公诉和审判监督</t>
  </si>
  <si>
    <t>2040405</t>
  </si>
  <si>
    <t xml:space="preserve">      执行监督</t>
  </si>
  <si>
    <t>2040407</t>
  </si>
  <si>
    <t xml:space="preserve">      控告申诉</t>
  </si>
  <si>
    <t>2040408</t>
  </si>
  <si>
    <t xml:space="preserve">      事业运行（检察）</t>
  </si>
  <si>
    <t>2040450</t>
  </si>
  <si>
    <t xml:space="preserve">      其他检察支出</t>
  </si>
  <si>
    <t>2040499</t>
  </si>
  <si>
    <t xml:space="preserve">    法院</t>
  </si>
  <si>
    <t>20405</t>
  </si>
  <si>
    <t xml:space="preserve">      行政运行（法院）</t>
  </si>
  <si>
    <t>2040501</t>
  </si>
  <si>
    <t xml:space="preserve">      一般行政管理事务（法院）</t>
  </si>
  <si>
    <t>2040502</t>
  </si>
  <si>
    <t xml:space="preserve">      事业运行（法院）</t>
  </si>
  <si>
    <t>2040550</t>
  </si>
  <si>
    <t xml:space="preserve">      其他法院支出</t>
  </si>
  <si>
    <t>2040599</t>
  </si>
  <si>
    <t xml:space="preserve">    司法</t>
  </si>
  <si>
    <t>20406</t>
  </si>
  <si>
    <t xml:space="preserve">      行政运行（司法）</t>
  </si>
  <si>
    <t>2040601</t>
  </si>
  <si>
    <t xml:space="preserve">      基层司法业务</t>
  </si>
  <si>
    <t>2040604</t>
  </si>
  <si>
    <t xml:space="preserve">      普法宣传</t>
  </si>
  <si>
    <t>2040605</t>
  </si>
  <si>
    <t xml:space="preserve">      法律援助</t>
  </si>
  <si>
    <t>2040607</t>
  </si>
  <si>
    <t xml:space="preserve">      司法统一考试</t>
  </si>
  <si>
    <t>2040608</t>
  </si>
  <si>
    <t xml:space="preserve">      事业运行（司法）</t>
  </si>
  <si>
    <t>2040650</t>
  </si>
  <si>
    <t xml:space="preserve">      其他司法支出</t>
  </si>
  <si>
    <t>2040699</t>
  </si>
  <si>
    <t xml:space="preserve">    监狱</t>
  </si>
  <si>
    <t>20407</t>
  </si>
  <si>
    <t xml:space="preserve">      行政运行（监狱）</t>
  </si>
  <si>
    <t>2040701</t>
  </si>
  <si>
    <t xml:space="preserve">      犯人生活</t>
  </si>
  <si>
    <t>2040704</t>
  </si>
  <si>
    <t xml:space="preserve">      犯人改造</t>
  </si>
  <si>
    <t>2040705</t>
  </si>
  <si>
    <t xml:space="preserve">      狱政设施建设</t>
  </si>
  <si>
    <t>2040706</t>
  </si>
  <si>
    <t xml:space="preserve">      其他监狱支出</t>
  </si>
  <si>
    <t>2040799</t>
  </si>
  <si>
    <t xml:space="preserve">    强制隔离戒毒</t>
  </si>
  <si>
    <t>20408</t>
  </si>
  <si>
    <t xml:space="preserve">      行政运行（强制隔离戒毒）</t>
  </si>
  <si>
    <t>2040801</t>
  </si>
  <si>
    <t xml:space="preserve">      强制隔离戒毒人员生活</t>
  </si>
  <si>
    <t>2040804</t>
  </si>
  <si>
    <t xml:space="preserve">      强制隔离戒毒人员教育</t>
  </si>
  <si>
    <t>2040805</t>
  </si>
  <si>
    <t xml:space="preserve">      所政设施建设</t>
  </si>
  <si>
    <t>2040806</t>
  </si>
  <si>
    <t xml:space="preserve">      其他强制隔离戒毒支出</t>
  </si>
  <si>
    <t>2040899</t>
  </si>
  <si>
    <t xml:space="preserve">    其他公共安全支出</t>
  </si>
  <si>
    <t>20499</t>
  </si>
  <si>
    <t xml:space="preserve">      其他公共安全支出</t>
  </si>
  <si>
    <t>2049901</t>
  </si>
  <si>
    <t xml:space="preserve">    教育管理事务</t>
  </si>
  <si>
    <t>20501</t>
  </si>
  <si>
    <t xml:space="preserve">      行政运行（教育管理事务）</t>
  </si>
  <si>
    <t>2050101</t>
  </si>
  <si>
    <t xml:space="preserve">      机关服务（教育管理事务）</t>
  </si>
  <si>
    <t>2050103</t>
  </si>
  <si>
    <t xml:space="preserve">      其他教育管理事务支出</t>
  </si>
  <si>
    <t>2050199</t>
  </si>
  <si>
    <t xml:space="preserve">    普通教育</t>
  </si>
  <si>
    <t>20502</t>
  </si>
  <si>
    <t xml:space="preserve">      学前教育</t>
  </si>
  <si>
    <t>2050201</t>
  </si>
  <si>
    <t xml:space="preserve">      小学教育</t>
  </si>
  <si>
    <t>2050202</t>
  </si>
  <si>
    <t xml:space="preserve">      初中教育</t>
  </si>
  <si>
    <t>2050203</t>
  </si>
  <si>
    <t xml:space="preserve">      高中教育</t>
  </si>
  <si>
    <t>2050204</t>
  </si>
  <si>
    <t xml:space="preserve">      高等教育</t>
  </si>
  <si>
    <t>2050205</t>
  </si>
  <si>
    <t xml:space="preserve">      其他普通教育支出</t>
  </si>
  <si>
    <t>2050299</t>
  </si>
  <si>
    <t xml:space="preserve">    职业教育</t>
  </si>
  <si>
    <t>20503</t>
  </si>
  <si>
    <t xml:space="preserve">      中专教育</t>
  </si>
  <si>
    <t>2050302</t>
  </si>
  <si>
    <t xml:space="preserve">      技校教育</t>
  </si>
  <si>
    <t>2050303</t>
  </si>
  <si>
    <t xml:space="preserve">      高等职业教育</t>
  </si>
  <si>
    <t>2050305</t>
  </si>
  <si>
    <t xml:space="preserve">      其他职业教育支出</t>
  </si>
  <si>
    <t>2050399</t>
  </si>
  <si>
    <t xml:space="preserve">    成人教育</t>
  </si>
  <si>
    <t>20504</t>
  </si>
  <si>
    <t xml:space="preserve">      成人中等教育</t>
  </si>
  <si>
    <t>2050402</t>
  </si>
  <si>
    <t xml:space="preserve">      成人高等教育</t>
  </si>
  <si>
    <t>2050403</t>
  </si>
  <si>
    <t xml:space="preserve">      成人广播电视教育</t>
  </si>
  <si>
    <t>2050404</t>
  </si>
  <si>
    <t xml:space="preserve">    广播电视教育</t>
  </si>
  <si>
    <t>20505</t>
  </si>
  <si>
    <t xml:space="preserve">      广播电视学校</t>
  </si>
  <si>
    <t>2050501</t>
  </si>
  <si>
    <t xml:space="preserve">    特殊教育</t>
  </si>
  <si>
    <t>20507</t>
  </si>
  <si>
    <t xml:space="preserve">      特殊学校教育</t>
  </si>
  <si>
    <t>2050701</t>
  </si>
  <si>
    <t xml:space="preserve">      其他特殊教育支出</t>
  </si>
  <si>
    <t>2050799</t>
  </si>
  <si>
    <t xml:space="preserve">    进修及培训</t>
  </si>
  <si>
    <t>20508</t>
  </si>
  <si>
    <t xml:space="preserve">      教师进修</t>
  </si>
  <si>
    <t>2050801</t>
  </si>
  <si>
    <t xml:space="preserve">      干部教育</t>
  </si>
  <si>
    <t>2050802</t>
  </si>
  <si>
    <t xml:space="preserve">      其他进修及培训</t>
  </si>
  <si>
    <t>2050899</t>
  </si>
  <si>
    <t xml:space="preserve">    其他教育支出</t>
  </si>
  <si>
    <t>20599</t>
  </si>
  <si>
    <t xml:space="preserve">      其他教育支出</t>
  </si>
  <si>
    <t>2059999</t>
  </si>
  <si>
    <t xml:space="preserve">    科学技术管理事务</t>
  </si>
  <si>
    <t>20601</t>
  </si>
  <si>
    <t xml:space="preserve">      行政运行（科学技术管理事务）</t>
  </si>
  <si>
    <t>2060101</t>
  </si>
  <si>
    <t xml:space="preserve">      一般行政管理事务（科学技术管理事务）</t>
  </si>
  <si>
    <t>2060102</t>
  </si>
  <si>
    <t xml:space="preserve">      机关服务（科学技术管理事务）</t>
  </si>
  <si>
    <t>2060103</t>
  </si>
  <si>
    <t xml:space="preserve">    基础研究</t>
  </si>
  <si>
    <t>20602</t>
  </si>
  <si>
    <t xml:space="preserve">      自然科学基金</t>
  </si>
  <si>
    <t>2060203</t>
  </si>
  <si>
    <t xml:space="preserve">      重点实验室及相关设施</t>
  </si>
  <si>
    <t>2060204</t>
  </si>
  <si>
    <t xml:space="preserve">    应用研究</t>
  </si>
  <si>
    <t>20603</t>
  </si>
  <si>
    <t xml:space="preserve">      机构运行（应用研究）</t>
  </si>
  <si>
    <t>2060301</t>
  </si>
  <si>
    <t xml:space="preserve">      社会公益研究</t>
  </si>
  <si>
    <t>2060302</t>
  </si>
  <si>
    <t xml:space="preserve">      高技术研究</t>
  </si>
  <si>
    <t>2060303</t>
  </si>
  <si>
    <t xml:space="preserve">      其他应用研究支出</t>
  </si>
  <si>
    <t>2060399</t>
  </si>
  <si>
    <t xml:space="preserve">    技术研究与开发</t>
  </si>
  <si>
    <t>20604</t>
  </si>
  <si>
    <t xml:space="preserve">      机构运行（技术研究与开发）</t>
  </si>
  <si>
    <t>2060401</t>
  </si>
  <si>
    <t xml:space="preserve">      应用技术研究与开发</t>
  </si>
  <si>
    <t>2060402</t>
  </si>
  <si>
    <t xml:space="preserve">      科技成果转化与扩散</t>
  </si>
  <si>
    <t>2060404</t>
  </si>
  <si>
    <t xml:space="preserve">      其他技术研究与开发支出</t>
  </si>
  <si>
    <t>2060499</t>
  </si>
  <si>
    <t xml:space="preserve">    科技条件与服务</t>
  </si>
  <si>
    <t>20605</t>
  </si>
  <si>
    <t xml:space="preserve">      机构运行（科技条件与服务）</t>
  </si>
  <si>
    <t>2060501</t>
  </si>
  <si>
    <t xml:space="preserve">      科技条件专项</t>
  </si>
  <si>
    <t>2060503</t>
  </si>
  <si>
    <t xml:space="preserve">      其他科技条件与服务支出</t>
  </si>
  <si>
    <t>2060599</t>
  </si>
  <si>
    <t xml:space="preserve">    社会科学</t>
  </si>
  <si>
    <t>20606</t>
  </si>
  <si>
    <t xml:space="preserve">      社会科学研究机构</t>
  </si>
  <si>
    <t>2060601</t>
  </si>
  <si>
    <t xml:space="preserve">      社会科学研究</t>
  </si>
  <si>
    <t>2060602</t>
  </si>
  <si>
    <t xml:space="preserve">      其他社会科学支出</t>
  </si>
  <si>
    <t>2060699</t>
  </si>
  <si>
    <t xml:space="preserve">    科学技术普及</t>
  </si>
  <si>
    <t>20607</t>
  </si>
  <si>
    <t xml:space="preserve">      机构运行（科学技术普及）</t>
  </si>
  <si>
    <t>2060701</t>
  </si>
  <si>
    <t xml:space="preserve">      科普活动</t>
  </si>
  <si>
    <t>2060702</t>
  </si>
  <si>
    <t xml:space="preserve">      青少年科技活动</t>
  </si>
  <si>
    <t>2060703</t>
  </si>
  <si>
    <t xml:space="preserve">      学术交流活动</t>
  </si>
  <si>
    <t>2060704</t>
  </si>
  <si>
    <t xml:space="preserve">      科技馆站</t>
  </si>
  <si>
    <t>2060705</t>
  </si>
  <si>
    <t xml:space="preserve">      其他科学技术普及支出</t>
  </si>
  <si>
    <t>2060799</t>
  </si>
  <si>
    <t xml:space="preserve">    科技交流与合作</t>
  </si>
  <si>
    <t>20608</t>
  </si>
  <si>
    <t xml:space="preserve">      国际交流与合作</t>
  </si>
  <si>
    <t>2060801</t>
  </si>
  <si>
    <t xml:space="preserve">      其他科技交流与合作支出</t>
  </si>
  <si>
    <t>2060899</t>
  </si>
  <si>
    <t xml:space="preserve">    其他科学技术支出</t>
  </si>
  <si>
    <t>20699</t>
  </si>
  <si>
    <t xml:space="preserve">      科技奖励</t>
  </si>
  <si>
    <t>2069901</t>
  </si>
  <si>
    <t xml:space="preserve">      其他科学技术支出</t>
  </si>
  <si>
    <t>2069999</t>
  </si>
  <si>
    <t xml:space="preserve">    文化</t>
  </si>
  <si>
    <t>20701</t>
  </si>
  <si>
    <t xml:space="preserve">      行政运行（文化）</t>
  </si>
  <si>
    <t>2070101</t>
  </si>
  <si>
    <t xml:space="preserve">      机关服务（文化）</t>
  </si>
  <si>
    <t>2070103</t>
  </si>
  <si>
    <t xml:space="preserve">      图书馆</t>
  </si>
  <si>
    <t>2070104</t>
  </si>
  <si>
    <t xml:space="preserve">      艺术表演场所</t>
  </si>
  <si>
    <t>2070106</t>
  </si>
  <si>
    <t xml:space="preserve">      艺术表演团体</t>
  </si>
  <si>
    <t>2070107</t>
  </si>
  <si>
    <t xml:space="preserve">      文化活动</t>
  </si>
  <si>
    <t>2070108</t>
  </si>
  <si>
    <t xml:space="preserve">      群众文化</t>
  </si>
  <si>
    <t>2070109</t>
  </si>
  <si>
    <t xml:space="preserve">      文化交流与合作</t>
  </si>
  <si>
    <t>2070110</t>
  </si>
  <si>
    <t xml:space="preserve">      文化创作与保护</t>
  </si>
  <si>
    <t>2070111</t>
  </si>
  <si>
    <t xml:space="preserve">      文化市场管理</t>
  </si>
  <si>
    <t>2070112</t>
  </si>
  <si>
    <t xml:space="preserve">      其他文化支出</t>
  </si>
  <si>
    <t>2070199</t>
  </si>
  <si>
    <t xml:space="preserve">    文物</t>
  </si>
  <si>
    <t>20702</t>
  </si>
  <si>
    <t xml:space="preserve">      行政运行（文物）</t>
  </si>
  <si>
    <t>2070201</t>
  </si>
  <si>
    <t xml:space="preserve">      文物保护</t>
  </si>
  <si>
    <t>2070204</t>
  </si>
  <si>
    <t xml:space="preserve">      博物馆</t>
  </si>
  <si>
    <t>2070205</t>
  </si>
  <si>
    <t xml:space="preserve">      其他文物支出</t>
  </si>
  <si>
    <t>2070299</t>
  </si>
  <si>
    <t xml:space="preserve">    体育</t>
  </si>
  <si>
    <t>20703</t>
  </si>
  <si>
    <t xml:space="preserve">      行政运行（体育）</t>
  </si>
  <si>
    <t>2070301</t>
  </si>
  <si>
    <t xml:space="preserve">      机关服务（体育）</t>
  </si>
  <si>
    <t>2070303</t>
  </si>
  <si>
    <t xml:space="preserve">      体育竞赛</t>
  </si>
  <si>
    <t>2070305</t>
  </si>
  <si>
    <t xml:space="preserve">      体育训练</t>
  </si>
  <si>
    <t>2070306</t>
  </si>
  <si>
    <t xml:space="preserve">      体育场馆</t>
  </si>
  <si>
    <t>2070307</t>
  </si>
  <si>
    <t xml:space="preserve">      群众体育</t>
  </si>
  <si>
    <t>2070308</t>
  </si>
  <si>
    <t xml:space="preserve">      其他体育支出</t>
  </si>
  <si>
    <t>2070399</t>
  </si>
  <si>
    <t xml:space="preserve">    广播影视</t>
  </si>
  <si>
    <t>20704</t>
  </si>
  <si>
    <t xml:space="preserve">      行政运行（广播影视）</t>
  </si>
  <si>
    <t>2070401</t>
  </si>
  <si>
    <t xml:space="preserve">      机关服务（广播影视）</t>
  </si>
  <si>
    <t>2070403</t>
  </si>
  <si>
    <t xml:space="preserve">      广播</t>
  </si>
  <si>
    <t>2070404</t>
  </si>
  <si>
    <t xml:space="preserve">      电视</t>
  </si>
  <si>
    <t>2070405</t>
  </si>
  <si>
    <t xml:space="preserve">      电影</t>
  </si>
  <si>
    <t>2070406</t>
  </si>
  <si>
    <t xml:space="preserve">      其他广播影视支出</t>
  </si>
  <si>
    <t>2070499</t>
  </si>
  <si>
    <t xml:space="preserve">    新闻出版</t>
  </si>
  <si>
    <t>20705</t>
  </si>
  <si>
    <t xml:space="preserve">      行政运行（新闻出版）</t>
  </si>
  <si>
    <t>2070501</t>
  </si>
  <si>
    <t xml:space="preserve">      一般行政管理事务（新闻出版）</t>
  </si>
  <si>
    <t>2070502</t>
  </si>
  <si>
    <t xml:space="preserve">      新闻通讯</t>
  </si>
  <si>
    <t>2070504</t>
  </si>
  <si>
    <t xml:space="preserve">      出版发行</t>
  </si>
  <si>
    <t>2070505</t>
  </si>
  <si>
    <t xml:space="preserve">      出版市场管理</t>
  </si>
  <si>
    <t>2070507</t>
  </si>
  <si>
    <t xml:space="preserve">      其他新闻出版支出</t>
  </si>
  <si>
    <t>2070599</t>
  </si>
  <si>
    <t xml:space="preserve">    人力资源和社会保障管理事务</t>
  </si>
  <si>
    <t>20801</t>
  </si>
  <si>
    <t xml:space="preserve">      行政运行（人力资源和社会保障管理事务）</t>
  </si>
  <si>
    <t>2080101</t>
  </si>
  <si>
    <t xml:space="preserve">      社会保险经办机构</t>
  </si>
  <si>
    <t>2080109</t>
  </si>
  <si>
    <t xml:space="preserve">      公共就业服务和职业技能鉴定机构</t>
  </si>
  <si>
    <t>2080111</t>
  </si>
  <si>
    <t xml:space="preserve">      其他人力资源和社会保障管理事务支出</t>
  </si>
  <si>
    <t>2080199</t>
  </si>
  <si>
    <t xml:space="preserve">    民政管理事务</t>
  </si>
  <si>
    <t>20802</t>
  </si>
  <si>
    <t xml:space="preserve">      行政运行（民政管理事务）</t>
  </si>
  <si>
    <t>2080201</t>
  </si>
  <si>
    <t xml:space="preserve">      机关服务（民政管理事务）</t>
  </si>
  <si>
    <t>2080203</t>
  </si>
  <si>
    <t xml:space="preserve">      拥军优属</t>
  </si>
  <si>
    <t>2080204</t>
  </si>
  <si>
    <t xml:space="preserve">      老龄事务</t>
  </si>
  <si>
    <t>2080205</t>
  </si>
  <si>
    <t xml:space="preserve">      行政区划和地名管理</t>
  </si>
  <si>
    <t>2080207</t>
  </si>
  <si>
    <t xml:space="preserve">      其他民政管理事务支出</t>
  </si>
  <si>
    <t>2080299</t>
  </si>
  <si>
    <t xml:space="preserve">    财政对社会保险基金的补助</t>
  </si>
  <si>
    <t>20803</t>
  </si>
  <si>
    <t xml:space="preserve">      财政对基本养老保险基金的补助</t>
  </si>
  <si>
    <t>2080301</t>
  </si>
  <si>
    <t xml:space="preserve">      财政对城乡居民基本养老保险基金的补助</t>
  </si>
  <si>
    <t>2080308</t>
  </si>
  <si>
    <t xml:space="preserve">    行政事业单位离退休</t>
  </si>
  <si>
    <t>20805</t>
  </si>
  <si>
    <t xml:space="preserve">      未归口管理的行政单位离退休</t>
  </si>
  <si>
    <t>2080504</t>
  </si>
  <si>
    <t xml:space="preserve">      其他行政事业单位离退休支出</t>
  </si>
  <si>
    <t>2080599</t>
  </si>
  <si>
    <t xml:space="preserve">    企业改革补助</t>
  </si>
  <si>
    <t>20806</t>
  </si>
  <si>
    <t xml:space="preserve">      企业关闭破产补助</t>
  </si>
  <si>
    <t>2080601</t>
  </si>
  <si>
    <t xml:space="preserve">      其他企业改革发展补助</t>
  </si>
  <si>
    <t>2080699</t>
  </si>
  <si>
    <t xml:space="preserve">    就业补助</t>
  </si>
  <si>
    <t>20807</t>
  </si>
  <si>
    <t xml:space="preserve">      职业培训补贴</t>
  </si>
  <si>
    <t>2080702</t>
  </si>
  <si>
    <t xml:space="preserve">      小额担保贷款贴息</t>
  </si>
  <si>
    <t>2080706</t>
  </si>
  <si>
    <t xml:space="preserve">      其他就业补助支出</t>
  </si>
  <si>
    <t>2080799</t>
  </si>
  <si>
    <t xml:space="preserve">    抚恤</t>
  </si>
  <si>
    <t>20808</t>
  </si>
  <si>
    <t xml:space="preserve">      伤残抚恤</t>
  </si>
  <si>
    <t>2080802</t>
  </si>
  <si>
    <t xml:space="preserve">      优抚事业单位支出</t>
  </si>
  <si>
    <t>2080804</t>
  </si>
  <si>
    <t xml:space="preserve">      其他优抚支出</t>
  </si>
  <si>
    <t>2080899</t>
  </si>
  <si>
    <t xml:space="preserve">    退役安置</t>
  </si>
  <si>
    <t>20809</t>
  </si>
  <si>
    <t xml:space="preserve">      退役士兵安置</t>
  </si>
  <si>
    <t>2080901</t>
  </si>
  <si>
    <t xml:space="preserve">      军队移交政府的离退休人员安置</t>
  </si>
  <si>
    <t>2080902</t>
  </si>
  <si>
    <t xml:space="preserve">      军队移交政府离退休干部管理机构</t>
  </si>
  <si>
    <t>2080903</t>
  </si>
  <si>
    <t xml:space="preserve">      其他退役安置支出</t>
  </si>
  <si>
    <t>2080999</t>
  </si>
  <si>
    <t xml:space="preserve">    社会福利</t>
  </si>
  <si>
    <t>20810</t>
  </si>
  <si>
    <t xml:space="preserve">      儿童福利</t>
  </si>
  <si>
    <t>2081001</t>
  </si>
  <si>
    <t xml:space="preserve">      老年福利</t>
  </si>
  <si>
    <t>2081002</t>
  </si>
  <si>
    <t xml:space="preserve">      假肢矫形</t>
  </si>
  <si>
    <t>2081003</t>
  </si>
  <si>
    <t xml:space="preserve">      社会福利事业单位</t>
  </si>
  <si>
    <t>2081005</t>
  </si>
  <si>
    <t xml:space="preserve">    残疾人事业</t>
  </si>
  <si>
    <t>20811</t>
  </si>
  <si>
    <t xml:space="preserve">      行政运行（残疾人事业）</t>
  </si>
  <si>
    <t>2081101</t>
  </si>
  <si>
    <t xml:space="preserve">      机关服务（残疾人事业）</t>
  </si>
  <si>
    <t>2081103</t>
  </si>
  <si>
    <t xml:space="preserve">      残疾人康复</t>
  </si>
  <si>
    <t>2081104</t>
  </si>
  <si>
    <t xml:space="preserve">      残疾人就业和扶贫</t>
  </si>
  <si>
    <t>2081105</t>
  </si>
  <si>
    <t xml:space="preserve">      其他残疾人事业支出</t>
  </si>
  <si>
    <t>2081199</t>
  </si>
  <si>
    <t xml:space="preserve">    自然灾害生活救助</t>
  </si>
  <si>
    <t>20815</t>
  </si>
  <si>
    <t xml:space="preserve">      地方自然灾害生活补助</t>
  </si>
  <si>
    <t>2081502</t>
  </si>
  <si>
    <t xml:space="preserve">    红十字事业</t>
  </si>
  <si>
    <t>20816</t>
  </si>
  <si>
    <t xml:space="preserve">      行政运行（红十字事业）</t>
  </si>
  <si>
    <t>2081601</t>
  </si>
  <si>
    <t xml:space="preserve">      一般行政管理事务（红十字事业）</t>
  </si>
  <si>
    <t>2081602</t>
  </si>
  <si>
    <t xml:space="preserve">    最低生活保障</t>
  </si>
  <si>
    <t>20819</t>
  </si>
  <si>
    <t xml:space="preserve">      城市最低生活保障金支出</t>
  </si>
  <si>
    <t>2081901</t>
  </si>
  <si>
    <t xml:space="preserve">      农村最低生活保障金支出</t>
  </si>
  <si>
    <t>2081902</t>
  </si>
  <si>
    <t xml:space="preserve">    临时救助</t>
  </si>
  <si>
    <t>20820</t>
  </si>
  <si>
    <t xml:space="preserve">      临时救助支出</t>
  </si>
  <si>
    <t>2082001</t>
  </si>
  <si>
    <t xml:space="preserve">      流浪乞讨人员救助支出</t>
  </si>
  <si>
    <t>2082002</t>
  </si>
  <si>
    <t xml:space="preserve">    特困人员供养</t>
  </si>
  <si>
    <t>20821</t>
  </si>
  <si>
    <t xml:space="preserve">      农村五保供养支出</t>
  </si>
  <si>
    <t>2082102</t>
  </si>
  <si>
    <t xml:space="preserve">    其他社会保障和就业支出</t>
  </si>
  <si>
    <t>20899</t>
  </si>
  <si>
    <t xml:space="preserve">      其他社会保障和就业支出</t>
  </si>
  <si>
    <t>2089901</t>
  </si>
  <si>
    <t xml:space="preserve">    医疗卫生与计划生育管理事务</t>
  </si>
  <si>
    <t>21001</t>
  </si>
  <si>
    <t xml:space="preserve">      行政运行（医疗卫生管理事务）</t>
  </si>
  <si>
    <t>2100101</t>
  </si>
  <si>
    <t xml:space="preserve">      机关服务（医疗卫生管理事务）</t>
  </si>
  <si>
    <t>2100103</t>
  </si>
  <si>
    <t xml:space="preserve">      其他医疗卫生与计划生育管理事务支出</t>
  </si>
  <si>
    <t>2100199</t>
  </si>
  <si>
    <t xml:space="preserve">    公立医院</t>
  </si>
  <si>
    <t>21002</t>
  </si>
  <si>
    <t xml:space="preserve">      综合医院</t>
  </si>
  <si>
    <t>2100201</t>
  </si>
  <si>
    <t xml:space="preserve">      中医（民族）医院</t>
  </si>
  <si>
    <t>2100202</t>
  </si>
  <si>
    <t xml:space="preserve">      传染病医院</t>
  </si>
  <si>
    <t>2100203</t>
  </si>
  <si>
    <t xml:space="preserve">      职业病防治医院</t>
  </si>
  <si>
    <t>2100204</t>
  </si>
  <si>
    <t xml:space="preserve">      其他专科医院</t>
  </si>
  <si>
    <t>2100208</t>
  </si>
  <si>
    <t xml:space="preserve">    基层医疗卫生机构</t>
  </si>
  <si>
    <t>21003</t>
  </si>
  <si>
    <t xml:space="preserve">      其他基层医疗卫生机构支出</t>
  </si>
  <si>
    <t>2100399</t>
  </si>
  <si>
    <t xml:space="preserve">    公共卫生</t>
  </si>
  <si>
    <t>21004</t>
  </si>
  <si>
    <t xml:space="preserve">      疾病预防控制机构</t>
  </si>
  <si>
    <t>2100401</t>
  </si>
  <si>
    <t xml:space="preserve">      卫生监督机构</t>
  </si>
  <si>
    <t>2100402</t>
  </si>
  <si>
    <t xml:space="preserve">      基本公共卫生服务</t>
  </si>
  <si>
    <t>2100408</t>
  </si>
  <si>
    <t xml:space="preserve">      重大公共卫生专项</t>
  </si>
  <si>
    <t>2100409</t>
  </si>
  <si>
    <t xml:space="preserve">    医疗保障</t>
  </si>
  <si>
    <t>21005</t>
  </si>
  <si>
    <t xml:space="preserve">      优抚对象医疗补助</t>
  </si>
  <si>
    <t>2100504</t>
  </si>
  <si>
    <t xml:space="preserve">      新型农村合作医疗</t>
  </si>
  <si>
    <t>2100506</t>
  </si>
  <si>
    <t xml:space="preserve">      城镇居民基本医疗保险</t>
  </si>
  <si>
    <t>2100508</t>
  </si>
  <si>
    <t xml:space="preserve">      城乡医疗救助</t>
  </si>
  <si>
    <t>2100509</t>
  </si>
  <si>
    <t xml:space="preserve">      疾病应急救助</t>
  </si>
  <si>
    <t>2100510</t>
  </si>
  <si>
    <t xml:space="preserve">      其他医疗保障支出</t>
  </si>
  <si>
    <t>2100599</t>
  </si>
  <si>
    <t xml:space="preserve">    中医药</t>
  </si>
  <si>
    <t>21006</t>
  </si>
  <si>
    <t xml:space="preserve">      中医（民族医）药专项</t>
  </si>
  <si>
    <t>2100601</t>
  </si>
  <si>
    <t xml:space="preserve">    计划生育事务</t>
  </si>
  <si>
    <t>21007</t>
  </si>
  <si>
    <t xml:space="preserve">      计划生育机构</t>
  </si>
  <si>
    <t>2100716</t>
  </si>
  <si>
    <t xml:space="preserve">      其他计划生育事务支出</t>
  </si>
  <si>
    <t>2100799</t>
  </si>
  <si>
    <t xml:space="preserve">    食品和药品监督管理事务</t>
  </si>
  <si>
    <t>21010</t>
  </si>
  <si>
    <t xml:space="preserve">      行政运行（食品和药品监督管理事务）</t>
  </si>
  <si>
    <t>2101001</t>
  </si>
  <si>
    <t xml:space="preserve">      药品事务</t>
  </si>
  <si>
    <t>2101012</t>
  </si>
  <si>
    <t xml:space="preserve">      事业运行（食品和药品监督管理事务）</t>
  </si>
  <si>
    <t>2101050</t>
  </si>
  <si>
    <t xml:space="preserve">      其他食品和药品监督管理事务支出</t>
  </si>
  <si>
    <t>2101099</t>
  </si>
  <si>
    <t xml:space="preserve">    环境保护管理事务</t>
  </si>
  <si>
    <t>21101</t>
  </si>
  <si>
    <t xml:space="preserve">      行政运行（环境保护管理事务）</t>
  </si>
  <si>
    <t>2110101</t>
  </si>
  <si>
    <t xml:space="preserve">      一般行政管理事务（环境保护管理事务）</t>
  </si>
  <si>
    <t>2110102</t>
  </si>
  <si>
    <t xml:space="preserve">      机关服务（环境保护管理事务）</t>
  </si>
  <si>
    <t>2110103</t>
  </si>
  <si>
    <t xml:space="preserve">      环境保护宣传</t>
  </si>
  <si>
    <t>2110104</t>
  </si>
  <si>
    <t xml:space="preserve">      环境保护行政许可</t>
  </si>
  <si>
    <t>2110107</t>
  </si>
  <si>
    <t xml:space="preserve">      其他环境保护管理事务支出</t>
  </si>
  <si>
    <t>2110199</t>
  </si>
  <si>
    <t xml:space="preserve">    环境监测与监察</t>
  </si>
  <si>
    <t>21102</t>
  </si>
  <si>
    <t xml:space="preserve">      建设项目环评审查与监督</t>
  </si>
  <si>
    <t>2110203</t>
  </si>
  <si>
    <t xml:space="preserve">    污染防治</t>
  </si>
  <si>
    <t>21103</t>
  </si>
  <si>
    <t xml:space="preserve">      放射源和放射性废物监管</t>
  </si>
  <si>
    <t>2110305</t>
  </si>
  <si>
    <t xml:space="preserve">      排污费安排的支出</t>
  </si>
  <si>
    <t>2110307</t>
  </si>
  <si>
    <t xml:space="preserve">    自然生态保护</t>
  </si>
  <si>
    <t>21104</t>
  </si>
  <si>
    <t xml:space="preserve">      自然保护区</t>
  </si>
  <si>
    <t>2110403</t>
  </si>
  <si>
    <t xml:space="preserve">      其他自然生态保护支出</t>
  </si>
  <si>
    <t>2110499</t>
  </si>
  <si>
    <t xml:space="preserve">    天然林保护</t>
  </si>
  <si>
    <t>21105</t>
  </si>
  <si>
    <t xml:space="preserve">      森林管护</t>
  </si>
  <si>
    <t>2110501</t>
  </si>
  <si>
    <t xml:space="preserve">      其他天然林保护支出</t>
  </si>
  <si>
    <t>2110599</t>
  </si>
  <si>
    <t xml:space="preserve">    退耕还林</t>
  </si>
  <si>
    <t>21106</t>
  </si>
  <si>
    <t xml:space="preserve">      退耕现金</t>
  </si>
  <si>
    <t>2110602</t>
  </si>
  <si>
    <t xml:space="preserve">      其他退耕还林支出</t>
  </si>
  <si>
    <t>2110699</t>
  </si>
  <si>
    <t xml:space="preserve">    能源节约利用</t>
  </si>
  <si>
    <t>21110</t>
  </si>
  <si>
    <t xml:space="preserve">      能源节约利用</t>
  </si>
  <si>
    <t>2111001</t>
  </si>
  <si>
    <t xml:space="preserve">    污染减排</t>
  </si>
  <si>
    <t>21111</t>
  </si>
  <si>
    <t xml:space="preserve">      环境监测与信息</t>
  </si>
  <si>
    <t>2111101</t>
  </si>
  <si>
    <t xml:space="preserve">      减排专项支出</t>
  </si>
  <si>
    <t>2111103</t>
  </si>
  <si>
    <t xml:space="preserve">      清洁生产专项支出</t>
  </si>
  <si>
    <t>2111104</t>
  </si>
  <si>
    <t xml:space="preserve">    循环经济</t>
  </si>
  <si>
    <t>21113</t>
  </si>
  <si>
    <t xml:space="preserve">      循环经济</t>
  </si>
  <si>
    <t>2111301</t>
  </si>
  <si>
    <t xml:space="preserve">    城乡社区管理事务</t>
  </si>
  <si>
    <t>21201</t>
  </si>
  <si>
    <t xml:space="preserve">      行政运行（城乡社区管理事务）</t>
  </si>
  <si>
    <t>2120101</t>
  </si>
  <si>
    <t xml:space="preserve">      一般行政管理事务（城乡社区管理事务）</t>
  </si>
  <si>
    <t>2120102</t>
  </si>
  <si>
    <t xml:space="preserve">      机关服务（城乡社区管理事务）</t>
  </si>
  <si>
    <t>2120103</t>
  </si>
  <si>
    <t xml:space="preserve">      城管执法</t>
  </si>
  <si>
    <t>2120104</t>
  </si>
  <si>
    <t xml:space="preserve">      工程建设标准规范编制与监管</t>
  </si>
  <si>
    <t>2120105</t>
  </si>
  <si>
    <t xml:space="preserve">      其他城乡社区管理事务支出</t>
  </si>
  <si>
    <t>2120199</t>
  </si>
  <si>
    <t xml:space="preserve">    城乡社区规划与管理</t>
  </si>
  <si>
    <t>21202</t>
  </si>
  <si>
    <t xml:space="preserve">      城乡社区规划与管理</t>
  </si>
  <si>
    <t>2120201</t>
  </si>
  <si>
    <t xml:space="preserve">    城乡社区公共设施</t>
  </si>
  <si>
    <t>21203</t>
  </si>
  <si>
    <t xml:space="preserve">      其他城乡社区公共设施支出</t>
  </si>
  <si>
    <t>2120399</t>
  </si>
  <si>
    <t xml:space="preserve">    建设市场管理与监督</t>
  </si>
  <si>
    <t>21206</t>
  </si>
  <si>
    <t xml:space="preserve">      建设市场管理与监督</t>
  </si>
  <si>
    <t>2120601</t>
  </si>
  <si>
    <t xml:space="preserve">    农业（农林水支出）</t>
  </si>
  <si>
    <t>21301</t>
  </si>
  <si>
    <t xml:space="preserve">      行政运行（农业）</t>
  </si>
  <si>
    <t>2130101</t>
  </si>
  <si>
    <t xml:space="preserve">      一般行政管理事务（农业）</t>
  </si>
  <si>
    <t>2130102</t>
  </si>
  <si>
    <t xml:space="preserve">      机关服务（农业）</t>
  </si>
  <si>
    <t>2130103</t>
  </si>
  <si>
    <t xml:space="preserve">      事业运行（农业）</t>
  </si>
  <si>
    <t>2130104</t>
  </si>
  <si>
    <t xml:space="preserve">      科技转化与推广服务</t>
  </si>
  <si>
    <t>2130106</t>
  </si>
  <si>
    <t xml:space="preserve">      病虫害控制</t>
  </si>
  <si>
    <t>2130108</t>
  </si>
  <si>
    <t xml:space="preserve">      农产品质量安全</t>
  </si>
  <si>
    <t>2130109</t>
  </si>
  <si>
    <t xml:space="preserve">      统计监测与信息服务</t>
  </si>
  <si>
    <t>2130111</t>
  </si>
  <si>
    <t xml:space="preserve">      农业行业业务管理</t>
  </si>
  <si>
    <t>2130112</t>
  </si>
  <si>
    <t xml:space="preserve">      防灾减灾</t>
  </si>
  <si>
    <t>2130119</t>
  </si>
  <si>
    <t xml:space="preserve">      农业生产资料与技术补贴</t>
  </si>
  <si>
    <t>2130122</t>
  </si>
  <si>
    <t xml:space="preserve">      农业生产保险补贴</t>
  </si>
  <si>
    <t>2130123</t>
  </si>
  <si>
    <t xml:space="preserve">      农业组织化与产业化经营</t>
  </si>
  <si>
    <t>2130124</t>
  </si>
  <si>
    <t xml:space="preserve">      农产品加工与促销</t>
  </si>
  <si>
    <t>2130125</t>
  </si>
  <si>
    <t xml:space="preserve">      农村公益事业</t>
  </si>
  <si>
    <t>2130126</t>
  </si>
  <si>
    <t xml:space="preserve">      农业资源保护修复与利用</t>
  </si>
  <si>
    <t>2130135</t>
  </si>
  <si>
    <t xml:space="preserve">      对高校毕业生到基层任职补助</t>
  </si>
  <si>
    <t>2130152</t>
  </si>
  <si>
    <t xml:space="preserve">      草原植被恢复费安排的支出</t>
  </si>
  <si>
    <t>2130153</t>
  </si>
  <si>
    <t xml:space="preserve">      其他农业支出</t>
  </si>
  <si>
    <t>2130199</t>
  </si>
  <si>
    <t xml:space="preserve">    林业</t>
  </si>
  <si>
    <t>21302</t>
  </si>
  <si>
    <t xml:space="preserve">      行政运行（林业）</t>
  </si>
  <si>
    <t>2130201</t>
  </si>
  <si>
    <t xml:space="preserve">      机关服务（林业）</t>
  </si>
  <si>
    <t>2130203</t>
  </si>
  <si>
    <t xml:space="preserve">      林业事业机构</t>
  </si>
  <si>
    <t>2130204</t>
  </si>
  <si>
    <t xml:space="preserve">      森林培育（林业）</t>
  </si>
  <si>
    <t>2130205</t>
  </si>
  <si>
    <t xml:space="preserve">      林业技术推广（林业）</t>
  </si>
  <si>
    <t>2130206</t>
  </si>
  <si>
    <t xml:space="preserve">      森林生态效益补偿</t>
  </si>
  <si>
    <t>2130209</t>
  </si>
  <si>
    <t xml:space="preserve">      动植物保护</t>
  </si>
  <si>
    <t>2130211</t>
  </si>
  <si>
    <t xml:space="preserve">      林业执法与监督</t>
  </si>
  <si>
    <t>2130213</t>
  </si>
  <si>
    <t xml:space="preserve">      防沙治沙</t>
  </si>
  <si>
    <t>2130217</t>
  </si>
  <si>
    <t xml:space="preserve">      林业防灾减灾</t>
  </si>
  <si>
    <t>2130234</t>
  </si>
  <si>
    <t xml:space="preserve">      其他林业支出</t>
  </si>
  <si>
    <t>2130299</t>
  </si>
  <si>
    <t xml:space="preserve">    水利</t>
  </si>
  <si>
    <t>21303</t>
  </si>
  <si>
    <t xml:space="preserve">      行政运行（水利）</t>
  </si>
  <si>
    <t>2130301</t>
  </si>
  <si>
    <t xml:space="preserve">      一般行政管理事务（水利）</t>
  </si>
  <si>
    <t>2130302</t>
  </si>
  <si>
    <t xml:space="preserve">      机关服务（水利）</t>
  </si>
  <si>
    <t>2130303</t>
  </si>
  <si>
    <t xml:space="preserve">      水利行业业务管理</t>
  </si>
  <si>
    <t>2130304</t>
  </si>
  <si>
    <t xml:space="preserve">      水利工程建设（水利）</t>
  </si>
  <si>
    <t>2130305</t>
  </si>
  <si>
    <t xml:space="preserve">      水利工程运行与维护</t>
  </si>
  <si>
    <t>2130306</t>
  </si>
  <si>
    <t xml:space="preserve">      水利执法监督</t>
  </si>
  <si>
    <t>2130309</t>
  </si>
  <si>
    <t xml:space="preserve">      水土保持（水利）</t>
  </si>
  <si>
    <t>2130310</t>
  </si>
  <si>
    <t xml:space="preserve">      水资源节约管理与保护</t>
  </si>
  <si>
    <t>2130311</t>
  </si>
  <si>
    <t xml:space="preserve">      水质监测</t>
  </si>
  <si>
    <t>2130312</t>
  </si>
  <si>
    <t xml:space="preserve">      水文测报</t>
  </si>
  <si>
    <t>2130313</t>
  </si>
  <si>
    <t xml:space="preserve">      防汛</t>
  </si>
  <si>
    <t>2130314</t>
  </si>
  <si>
    <t xml:space="preserve">      农田水利</t>
  </si>
  <si>
    <t>2130316</t>
  </si>
  <si>
    <t xml:space="preserve">      水利技术推广</t>
  </si>
  <si>
    <t>2130317</t>
  </si>
  <si>
    <t xml:space="preserve">      水资源费安排的支出</t>
  </si>
  <si>
    <t>2130331</t>
  </si>
  <si>
    <t xml:space="preserve">      砂石资源费支出</t>
  </si>
  <si>
    <t>2130332</t>
  </si>
  <si>
    <t xml:space="preserve">      信息管理（水利）</t>
  </si>
  <si>
    <t>2130333</t>
  </si>
  <si>
    <t xml:space="preserve">      其他水利支出</t>
  </si>
  <si>
    <t>2130399</t>
  </si>
  <si>
    <t xml:space="preserve">    扶贫</t>
  </si>
  <si>
    <t>21305</t>
  </si>
  <si>
    <t xml:space="preserve">      行政运行（扶贫）</t>
  </si>
  <si>
    <t>2130501</t>
  </si>
  <si>
    <t xml:space="preserve">      农村基础设施建设</t>
  </si>
  <si>
    <t>2130504</t>
  </si>
  <si>
    <t xml:space="preserve">      生产发展</t>
  </si>
  <si>
    <t>2130505</t>
  </si>
  <si>
    <t xml:space="preserve">      社会发展</t>
  </si>
  <si>
    <t>2130506</t>
  </si>
  <si>
    <t xml:space="preserve">      扶贫事业机构</t>
  </si>
  <si>
    <t>2130550</t>
  </si>
  <si>
    <t xml:space="preserve">      其他扶贫支出</t>
  </si>
  <si>
    <t>2130599</t>
  </si>
  <si>
    <t xml:space="preserve">    农业综合开发</t>
  </si>
  <si>
    <t>21306</t>
  </si>
  <si>
    <t xml:space="preserve">      机构运行（农业综合开发）</t>
  </si>
  <si>
    <t>2130601</t>
  </si>
  <si>
    <t xml:space="preserve">      土地治理</t>
  </si>
  <si>
    <t>2130602</t>
  </si>
  <si>
    <t xml:space="preserve">      其他农业综合开发支出</t>
  </si>
  <si>
    <t>2130699</t>
  </si>
  <si>
    <t xml:space="preserve">    农村综合改革</t>
  </si>
  <si>
    <t>21307</t>
  </si>
  <si>
    <t xml:space="preserve">      对村级一事一议的补助</t>
  </si>
  <si>
    <t>2130701</t>
  </si>
  <si>
    <t xml:space="preserve">      国有农场办社会职能改革补助</t>
  </si>
  <si>
    <t>2130704</t>
  </si>
  <si>
    <t xml:space="preserve">      农村综合改革示范试点补助</t>
  </si>
  <si>
    <t>2130707</t>
  </si>
  <si>
    <t xml:space="preserve">      其他农村综合改革支出</t>
  </si>
  <si>
    <t>2130799</t>
  </si>
  <si>
    <t xml:space="preserve">    促进金融支农支出</t>
  </si>
  <si>
    <t>21308</t>
  </si>
  <si>
    <t xml:space="preserve">      支持农村金融机构</t>
  </si>
  <si>
    <t>2130801</t>
  </si>
  <si>
    <t xml:space="preserve">      涉农贷款增量奖励</t>
  </si>
  <si>
    <t>2130802</t>
  </si>
  <si>
    <t xml:space="preserve">      其他金融支农支持</t>
  </si>
  <si>
    <t>2130899</t>
  </si>
  <si>
    <t>214</t>
  </si>
  <si>
    <t xml:space="preserve">    公路水路运输</t>
  </si>
  <si>
    <t>21401</t>
  </si>
  <si>
    <t xml:space="preserve">      行政运行（公路水路运输）</t>
  </si>
  <si>
    <t>2140101</t>
  </si>
  <si>
    <t xml:space="preserve">      一般行政管理事务（公路水路运输）</t>
  </si>
  <si>
    <t>2140102</t>
  </si>
  <si>
    <t xml:space="preserve">      机关服务（公路水路运输）</t>
  </si>
  <si>
    <t>2140103</t>
  </si>
  <si>
    <t xml:space="preserve">      公路养护（公路水路运输）</t>
  </si>
  <si>
    <t>2140106</t>
  </si>
  <si>
    <t xml:space="preserve">      公路路政管理</t>
  </si>
  <si>
    <t>2140108</t>
  </si>
  <si>
    <t xml:space="preserve">      公路和运输信息化建设</t>
  </si>
  <si>
    <t>2140109</t>
  </si>
  <si>
    <t xml:space="preserve">      公路还贷专项</t>
  </si>
  <si>
    <t>2140111</t>
  </si>
  <si>
    <t xml:space="preserve">      公路运输管理</t>
  </si>
  <si>
    <t>2140112</t>
  </si>
  <si>
    <t xml:space="preserve">      其他公路水路运输支出</t>
  </si>
  <si>
    <t>2140199</t>
  </si>
  <si>
    <t xml:space="preserve">    铁路运输</t>
  </si>
  <si>
    <t>21402</t>
  </si>
  <si>
    <t xml:space="preserve">      铁路安全</t>
  </si>
  <si>
    <t>2140206</t>
  </si>
  <si>
    <t xml:space="preserve">    邮政业支出</t>
  </si>
  <si>
    <t>21405</t>
  </si>
  <si>
    <t xml:space="preserve">      邮政普遍服务与特殊服务</t>
  </si>
  <si>
    <t>2140505</t>
  </si>
  <si>
    <t xml:space="preserve">      其他邮政业支出</t>
  </si>
  <si>
    <t>2140599</t>
  </si>
  <si>
    <t xml:space="preserve">    车辆购置税支出</t>
  </si>
  <si>
    <t>21406</t>
  </si>
  <si>
    <t xml:space="preserve">      车辆购置税其他支出</t>
  </si>
  <si>
    <t>2140699</t>
  </si>
  <si>
    <t xml:space="preserve">    资源勘探开发</t>
  </si>
  <si>
    <t>21501</t>
  </si>
  <si>
    <t xml:space="preserve">      行政运行（资源勘探开发）</t>
  </si>
  <si>
    <t>2150101</t>
  </si>
  <si>
    <t xml:space="preserve">      一般行政管理事务（资源勘探开发）</t>
  </si>
  <si>
    <t>2150102</t>
  </si>
  <si>
    <t xml:space="preserve">      机关服务（资源勘探开发）</t>
  </si>
  <si>
    <t>2150103</t>
  </si>
  <si>
    <t xml:space="preserve">      煤炭勘探开采和洗选</t>
  </si>
  <si>
    <t>2150104</t>
  </si>
  <si>
    <t xml:space="preserve">      有色金属矿勘探和采选</t>
  </si>
  <si>
    <t>2150107</t>
  </si>
  <si>
    <t xml:space="preserve">      其他资源勘探业支出</t>
  </si>
  <si>
    <t>2150199</t>
  </si>
  <si>
    <t xml:space="preserve">    制造业</t>
  </si>
  <si>
    <t>21502</t>
  </si>
  <si>
    <t xml:space="preserve">      行政运行（制造业）</t>
  </si>
  <si>
    <t>2150201</t>
  </si>
  <si>
    <t xml:space="preserve">      一般行政管理事务（制造业）</t>
  </si>
  <si>
    <t>2150202</t>
  </si>
  <si>
    <t xml:space="preserve">      机关服务（制造业）</t>
  </si>
  <si>
    <t>2150203</t>
  </si>
  <si>
    <t xml:space="preserve">      纺织业</t>
  </si>
  <si>
    <t>2150204</t>
  </si>
  <si>
    <t xml:space="preserve">      医药制造业</t>
  </si>
  <si>
    <t>2150205</t>
  </si>
  <si>
    <t xml:space="preserve">      非金属矿物制品业</t>
  </si>
  <si>
    <t>2150206</t>
  </si>
  <si>
    <t xml:space="preserve">      工艺品及其他制造业</t>
  </si>
  <si>
    <t>2150210</t>
  </si>
  <si>
    <t xml:space="preserve">      其他制造业支出</t>
  </si>
  <si>
    <t>2150299</t>
  </si>
  <si>
    <t xml:space="preserve">    建筑业</t>
  </si>
  <si>
    <t>21503</t>
  </si>
  <si>
    <t xml:space="preserve">      其他建筑业支出</t>
  </si>
  <si>
    <t>2150399</t>
  </si>
  <si>
    <t xml:space="preserve">    工业和信息产业监管</t>
  </si>
  <si>
    <t>21505</t>
  </si>
  <si>
    <t xml:space="preserve">      信息安全建设</t>
  </si>
  <si>
    <t>2150506</t>
  </si>
  <si>
    <t xml:space="preserve">      无线电监管</t>
  </si>
  <si>
    <t>2150508</t>
  </si>
  <si>
    <t xml:space="preserve">      其他工业和信息产业监管支出</t>
  </si>
  <si>
    <t>2150599</t>
  </si>
  <si>
    <t xml:space="preserve">    安全生产监管</t>
  </si>
  <si>
    <t>21506</t>
  </si>
  <si>
    <t xml:space="preserve">      行政运行（安全生产监管）</t>
  </si>
  <si>
    <t>2150601</t>
  </si>
  <si>
    <t xml:space="preserve">      机关服务（安全生产监管）</t>
  </si>
  <si>
    <t>2150603</t>
  </si>
  <si>
    <t xml:space="preserve">      安全监管监察专项</t>
  </si>
  <si>
    <t>2150605</t>
  </si>
  <si>
    <t xml:space="preserve">      应急救援支出</t>
  </si>
  <si>
    <t>2150606</t>
  </si>
  <si>
    <t xml:space="preserve">      其他安全生产监管支出</t>
  </si>
  <si>
    <t>2150699</t>
  </si>
  <si>
    <t xml:space="preserve">    国有资产监管</t>
  </si>
  <si>
    <t>21507</t>
  </si>
  <si>
    <t xml:space="preserve">      行政运行（国有资产监管）</t>
  </si>
  <si>
    <t>2150701</t>
  </si>
  <si>
    <t xml:space="preserve">      机关服务（国有资产监管）</t>
  </si>
  <si>
    <t>2150703</t>
  </si>
  <si>
    <t xml:space="preserve">      国有企业监事会专项</t>
  </si>
  <si>
    <t>2150704</t>
  </si>
  <si>
    <t xml:space="preserve">      其他国有资产监管支出</t>
  </si>
  <si>
    <t>2150799</t>
  </si>
  <si>
    <t xml:space="preserve">    支持中小企业发展和管理支出</t>
  </si>
  <si>
    <t>21508</t>
  </si>
  <si>
    <t xml:space="preserve">      科技型中小企业技术创新基金</t>
  </si>
  <si>
    <t>2150804</t>
  </si>
  <si>
    <t xml:space="preserve">      中小企业发展专项</t>
  </si>
  <si>
    <t>2150805</t>
  </si>
  <si>
    <t xml:space="preserve">      其他支持中小企业发展和管理支出</t>
  </si>
  <si>
    <t>2150899</t>
  </si>
  <si>
    <t xml:space="preserve">    其他资源勘探信息等支出</t>
  </si>
  <si>
    <t>21599</t>
  </si>
  <si>
    <t xml:space="preserve">      黄金事务</t>
  </si>
  <si>
    <t>2159901</t>
  </si>
  <si>
    <t xml:space="preserve">      技术改造支出</t>
  </si>
  <si>
    <t>2159904</t>
  </si>
  <si>
    <t xml:space="preserve">      其他资源勘探信息等支出</t>
  </si>
  <si>
    <t>2159999</t>
  </si>
  <si>
    <t>216</t>
  </si>
  <si>
    <t xml:space="preserve">    商业流通事务</t>
  </si>
  <si>
    <t>21602</t>
  </si>
  <si>
    <t xml:space="preserve">      行政运行（商业流通事务）</t>
  </si>
  <si>
    <t>2160201</t>
  </si>
  <si>
    <t xml:space="preserve">      一般行政管理事务（商业流通事务）</t>
  </si>
  <si>
    <t>2160202</t>
  </si>
  <si>
    <t xml:space="preserve">      民贸企业补贴</t>
  </si>
  <si>
    <t>2160218</t>
  </si>
  <si>
    <t xml:space="preserve">      民贸民品贷款贴息</t>
  </si>
  <si>
    <t>2160219</t>
  </si>
  <si>
    <t xml:space="preserve">      其他商业流通事务支出</t>
  </si>
  <si>
    <t>2160299</t>
  </si>
  <si>
    <t xml:space="preserve">    旅游业管理与服务支出</t>
  </si>
  <si>
    <t>21605</t>
  </si>
  <si>
    <t xml:space="preserve">      行政运行（旅游业管理与服务支出）</t>
  </si>
  <si>
    <t>2160501</t>
  </si>
  <si>
    <t xml:space="preserve">      机关服务（旅游业管理与服务支出）</t>
  </si>
  <si>
    <t>2160503</t>
  </si>
  <si>
    <t xml:space="preserve">      其他旅游业管理与服务支出</t>
  </si>
  <si>
    <t>2160599</t>
  </si>
  <si>
    <t xml:space="preserve">    涉外发展服务支出</t>
  </si>
  <si>
    <t>21606</t>
  </si>
  <si>
    <t xml:space="preserve">      其他涉外发展服务支出</t>
  </si>
  <si>
    <t>2160699</t>
  </si>
  <si>
    <t xml:space="preserve">    其他商业服务业等支出</t>
  </si>
  <si>
    <t>21699</t>
  </si>
  <si>
    <t xml:space="preserve">      其他商业服务业等支出</t>
  </si>
  <si>
    <t>2169999</t>
  </si>
  <si>
    <t>217</t>
  </si>
  <si>
    <t xml:space="preserve">    金融部门监管支出</t>
  </si>
  <si>
    <t>21702</t>
  </si>
  <si>
    <t xml:space="preserve">      金融稽查与案件处理</t>
  </si>
  <si>
    <t>2170205</t>
  </si>
  <si>
    <t xml:space="preserve">    金融发展支出</t>
  </si>
  <si>
    <t>21703</t>
  </si>
  <si>
    <t xml:space="preserve">      风险基金补助</t>
  </si>
  <si>
    <t>2170304</t>
  </si>
  <si>
    <t xml:space="preserve">      其他金融发展支出</t>
  </si>
  <si>
    <t>2170399</t>
  </si>
  <si>
    <t xml:space="preserve">    其他金融支出</t>
  </si>
  <si>
    <t>21799</t>
  </si>
  <si>
    <t xml:space="preserve">      其他金融支出</t>
  </si>
  <si>
    <t>2179901</t>
  </si>
  <si>
    <t>十七、国土海洋气象等支出</t>
  </si>
  <si>
    <t>220</t>
  </si>
  <si>
    <t xml:space="preserve">    国土资源事务</t>
  </si>
  <si>
    <t>22001</t>
  </si>
  <si>
    <t xml:space="preserve">      行政运行（国土资源事务）</t>
  </si>
  <si>
    <t>2200101</t>
  </si>
  <si>
    <t xml:space="preserve">      一般行政管理事务（国土资源事务）</t>
  </si>
  <si>
    <t>2200102</t>
  </si>
  <si>
    <t xml:space="preserve">      机关服务（国土资源事务）</t>
  </si>
  <si>
    <t>2200103</t>
  </si>
  <si>
    <t xml:space="preserve">      土地资源调查</t>
  </si>
  <si>
    <t>2200105</t>
  </si>
  <si>
    <t xml:space="preserve">      矿产资源专项收入安排的支出</t>
  </si>
  <si>
    <t>2200120</t>
  </si>
  <si>
    <t xml:space="preserve">      事业运行（国土资源事务）</t>
  </si>
  <si>
    <t>2200150</t>
  </si>
  <si>
    <t xml:space="preserve">      其他国土资源事务支出</t>
  </si>
  <si>
    <t>2200199</t>
  </si>
  <si>
    <t xml:space="preserve">    测绘事务</t>
  </si>
  <si>
    <t>22003</t>
  </si>
  <si>
    <t xml:space="preserve">      行政运行（测绘事务）</t>
  </si>
  <si>
    <t>2200301</t>
  </si>
  <si>
    <t xml:space="preserve">      一般行政管理事务（测绘事务）</t>
  </si>
  <si>
    <t>2200302</t>
  </si>
  <si>
    <t xml:space="preserve">      机关服务（测绘事务）</t>
  </si>
  <si>
    <t>2200303</t>
  </si>
  <si>
    <t xml:space="preserve">      测绘工程建设</t>
  </si>
  <si>
    <t>2200306</t>
  </si>
  <si>
    <t xml:space="preserve">      事业运行（测绘事务）</t>
  </si>
  <si>
    <t>2200350</t>
  </si>
  <si>
    <t xml:space="preserve">      其他测绘事务支出</t>
  </si>
  <si>
    <t>2200399</t>
  </si>
  <si>
    <t xml:space="preserve">    地震事务</t>
  </si>
  <si>
    <t>22004</t>
  </si>
  <si>
    <t xml:space="preserve">      地震监测</t>
  </si>
  <si>
    <t>2200404</t>
  </si>
  <si>
    <t xml:space="preserve">      地震预测预报</t>
  </si>
  <si>
    <t>2200405</t>
  </si>
  <si>
    <t xml:space="preserve">      地震应急救援</t>
  </si>
  <si>
    <t>2200407</t>
  </si>
  <si>
    <t xml:space="preserve">      地震事业机构</t>
  </si>
  <si>
    <t>2200450</t>
  </si>
  <si>
    <t xml:space="preserve">    气象事务</t>
  </si>
  <si>
    <t>22005</t>
  </si>
  <si>
    <t xml:space="preserve">      气象事业机构</t>
  </si>
  <si>
    <t>2200504</t>
  </si>
  <si>
    <t xml:space="preserve">      气象服务</t>
  </si>
  <si>
    <t>2200509</t>
  </si>
  <si>
    <t>221</t>
  </si>
  <si>
    <t xml:space="preserve">    保障性安居工程支出</t>
  </si>
  <si>
    <t>22101</t>
  </si>
  <si>
    <t xml:space="preserve">      其他保障性安居工程支出</t>
  </si>
  <si>
    <t>2210199</t>
  </si>
  <si>
    <t>222</t>
  </si>
  <si>
    <t xml:space="preserve">    粮油事务</t>
  </si>
  <si>
    <t>22201</t>
  </si>
  <si>
    <t xml:space="preserve">      行政运行（粮油事务）</t>
  </si>
  <si>
    <t>2220101</t>
  </si>
  <si>
    <t xml:space="preserve">      机关服务（粮油事务）</t>
  </si>
  <si>
    <t>2220103</t>
  </si>
  <si>
    <t xml:space="preserve">      粮食信息统计</t>
  </si>
  <si>
    <t>2220105</t>
  </si>
  <si>
    <t xml:space="preserve">      粮食专项业务活动</t>
  </si>
  <si>
    <t>2220106</t>
  </si>
  <si>
    <t xml:space="preserve">      国家粮油差价补贴</t>
  </si>
  <si>
    <t>2220107</t>
  </si>
  <si>
    <t xml:space="preserve">      粮食财务挂账利息补贴</t>
  </si>
  <si>
    <t>2220112</t>
  </si>
  <si>
    <t xml:space="preserve">      粮食风险基金</t>
  </si>
  <si>
    <t>2220115</t>
  </si>
  <si>
    <t xml:space="preserve">      其他粮油事务支出</t>
  </si>
  <si>
    <t>2220199</t>
  </si>
  <si>
    <t xml:space="preserve">    粮油储备</t>
  </si>
  <si>
    <t>22204</t>
  </si>
  <si>
    <t xml:space="preserve">      储备粮（油）库建设</t>
  </si>
  <si>
    <t>2220403</t>
  </si>
  <si>
    <t xml:space="preserve">    重要商品储备</t>
  </si>
  <si>
    <t>22205</t>
  </si>
  <si>
    <t xml:space="preserve">      肉类储备</t>
  </si>
  <si>
    <t>2220503</t>
  </si>
  <si>
    <t xml:space="preserve">      化肥储备</t>
  </si>
  <si>
    <t>2220504</t>
  </si>
  <si>
    <t xml:space="preserve">      农药储备</t>
  </si>
  <si>
    <t>2220505</t>
  </si>
  <si>
    <t xml:space="preserve">      边销茶储备</t>
  </si>
  <si>
    <t>2220506</t>
  </si>
  <si>
    <t xml:space="preserve">      羊毛储备</t>
  </si>
  <si>
    <t>2220507</t>
  </si>
  <si>
    <t>二十、预备费</t>
  </si>
  <si>
    <t>二十一、国债还本付息支出</t>
  </si>
  <si>
    <t>228</t>
  </si>
  <si>
    <t xml:space="preserve">    地方向国外借款还本</t>
  </si>
  <si>
    <t>22807</t>
  </si>
  <si>
    <t xml:space="preserve">      地方向外国政府借款还本</t>
  </si>
  <si>
    <t>2280701</t>
  </si>
  <si>
    <t xml:space="preserve">      地方向国际金融组织借款还本</t>
  </si>
  <si>
    <t>2280702</t>
  </si>
  <si>
    <t xml:space="preserve">    补充还贷准备金</t>
  </si>
  <si>
    <t>22811</t>
  </si>
  <si>
    <t xml:space="preserve">    地方政府债券付息</t>
  </si>
  <si>
    <t>22813</t>
  </si>
  <si>
    <t>二十二、其他支出</t>
  </si>
  <si>
    <t xml:space="preserve">    年初预留</t>
  </si>
  <si>
    <t>22902</t>
  </si>
  <si>
    <t xml:space="preserve">    其他支出</t>
  </si>
  <si>
    <t>22999</t>
  </si>
  <si>
    <t>2299901</t>
  </si>
  <si>
    <t>上年结余加入其他支出</t>
  </si>
  <si>
    <t xml:space="preserve"> 上级补助收入</t>
  </si>
  <si>
    <t xml:space="preserve">   返还性收入</t>
  </si>
  <si>
    <t xml:space="preserve">   返还性支出</t>
  </si>
  <si>
    <t xml:space="preserve">     增值税和消费税税收返还收入</t>
  </si>
  <si>
    <t xml:space="preserve">      增值税和消费税税收返还支出</t>
  </si>
  <si>
    <t xml:space="preserve">     所得税基数返还收入</t>
  </si>
  <si>
    <t xml:space="preserve">     成品油价格和税费改革税收返还</t>
  </si>
  <si>
    <t>中央预告知</t>
  </si>
  <si>
    <t xml:space="preserve">   一般性转移支付收入</t>
  </si>
  <si>
    <t xml:space="preserve">   一般性转移支付</t>
  </si>
  <si>
    <t>[2300208]结算补助支出</t>
  </si>
  <si>
    <t xml:space="preserve">     体制补助收入</t>
  </si>
  <si>
    <t>[2300220]基层公检法司转移支付支出</t>
  </si>
  <si>
    <t xml:space="preserve">     均衡性转移支付收入</t>
  </si>
  <si>
    <t>[2300221]义务教育等转移支付支出</t>
  </si>
  <si>
    <t xml:space="preserve">     民族地区转移支付补助收入</t>
  </si>
  <si>
    <t xml:space="preserve">      边境地区转移支付支出</t>
  </si>
  <si>
    <t>[2300225]产粮（油）大县奖励资金支出</t>
  </si>
  <si>
    <t xml:space="preserve">     边境地区转移支付收入</t>
  </si>
  <si>
    <t xml:space="preserve">      调整工资转移支付支出</t>
  </si>
  <si>
    <t>[2300222]基本养老保险和低保等转移支付支出</t>
  </si>
  <si>
    <t xml:space="preserve">     调整工资转移支付补助收入</t>
  </si>
  <si>
    <t xml:space="preserve">      农村税费改革补助支出</t>
  </si>
  <si>
    <t>[2300223]新型农村合作医疗等转移支付支出</t>
  </si>
  <si>
    <t xml:space="preserve">     农村税费改革补助收入</t>
  </si>
  <si>
    <t xml:space="preserve">      县级基本财力保障机制奖补支出</t>
  </si>
  <si>
    <t>一般性转移支付合计</t>
  </si>
  <si>
    <t xml:space="preserve">     县级基本财力保障机制奖补资金</t>
  </si>
  <si>
    <t>专项转移支付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</si>
  <si>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资源枯竭型城市转移支付补助收入</t>
    </r>
  </si>
  <si>
    <t xml:space="preserve">      企事业单位预算划转补助支出</t>
  </si>
  <si>
    <t>[2300305]教育</t>
  </si>
  <si>
    <t>由一般性调整为专项</t>
  </si>
  <si>
    <t xml:space="preserve">     结算补助收入</t>
  </si>
  <si>
    <t>总计</t>
  </si>
  <si>
    <t xml:space="preserve">     企事业单位预算划转补助收入</t>
  </si>
  <si>
    <t xml:space="preserve">     成品油价格和税费改革转移支付</t>
  </si>
  <si>
    <t xml:space="preserve">      教育转移支付补助支出支出</t>
  </si>
  <si>
    <t>专项转移支付小计</t>
  </si>
  <si>
    <t xml:space="preserve">     工商部门停征两费转移支付收入</t>
  </si>
  <si>
    <t xml:space="preserve">     重点生态功能区转移支付收入</t>
  </si>
  <si>
    <t>对下转移支付告知</t>
  </si>
  <si>
    <t xml:space="preserve">     产粮油大县奖励资金收入</t>
  </si>
  <si>
    <t xml:space="preserve">      资源枯竭型城市转移支付支出</t>
  </si>
  <si>
    <t xml:space="preserve">     基层公检法司转移支付收入</t>
  </si>
  <si>
    <t xml:space="preserve">     义务教育等转移支付收入</t>
  </si>
  <si>
    <t xml:space="preserve">     新型农村合作医疗等转移支付</t>
  </si>
  <si>
    <t xml:space="preserve">     基本养老保险和低保等转移支付</t>
  </si>
  <si>
    <t>一般性转移支付小计</t>
  </si>
  <si>
    <t xml:space="preserve">     其他一般性转移支付</t>
  </si>
  <si>
    <t xml:space="preserve">   专项转移支付收入</t>
  </si>
  <si>
    <t xml:space="preserve"> 下级上解收入</t>
  </si>
  <si>
    <t xml:space="preserve">   体制上解收入</t>
  </si>
  <si>
    <t xml:space="preserve">   专项上解收入</t>
  </si>
  <si>
    <t xml:space="preserve"> 调入预算稳定调节基金</t>
  </si>
  <si>
    <t xml:space="preserve"> 调入资金（基金）</t>
  </si>
  <si>
    <t xml:space="preserve"> 上年结余</t>
  </si>
  <si>
    <t>不含预告知收入总计（含上年结余）</t>
  </si>
</sst>
</file>

<file path=xl/styles.xml><?xml version="1.0" encoding="utf-8"?>
<styleSheet xmlns="http://schemas.openxmlformats.org/spreadsheetml/2006/main">
  <numFmts count="16">
    <numFmt numFmtId="176" formatCode="0_);[Red]\(0\)"/>
    <numFmt numFmtId="177" formatCode="0.00_ ;[Red]\-0.00\ "/>
    <numFmt numFmtId="178" formatCode="* #,##0.00;* \-#,##0.00;* &quot;-&quot;??;@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9" formatCode="#,##0_ "/>
    <numFmt numFmtId="180" formatCode="0_ "/>
    <numFmt numFmtId="181" formatCode="0.0_ "/>
    <numFmt numFmtId="182" formatCode="#,##0.00_ ;[Red]\-#,##0.00\ "/>
    <numFmt numFmtId="183" formatCode="0_ ;[Red]\-0\ "/>
    <numFmt numFmtId="184" formatCode="0.00_ "/>
    <numFmt numFmtId="185" formatCode="00"/>
    <numFmt numFmtId="186" formatCode="0000"/>
    <numFmt numFmtId="187" formatCode="0;_氀"/>
  </numFmts>
  <fonts count="51">
    <font>
      <sz val="12"/>
      <name val="宋体"/>
      <charset val="134"/>
    </font>
    <font>
      <sz val="12"/>
      <name val="黑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0"/>
      <name val="黑体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Times New Roman"/>
      <charset val="134"/>
    </font>
    <font>
      <b/>
      <sz val="9"/>
      <name val="黑体"/>
      <charset val="134"/>
    </font>
    <font>
      <sz val="12"/>
      <color indexed="10"/>
      <name val="宋体"/>
      <charset val="134"/>
    </font>
    <font>
      <sz val="11"/>
      <name val="宋体"/>
      <charset val="134"/>
    </font>
    <font>
      <sz val="10"/>
      <color indexed="10"/>
      <name val="宋体"/>
      <charset val="134"/>
    </font>
    <font>
      <sz val="9"/>
      <name val="黑体"/>
      <charset val="134"/>
    </font>
    <font>
      <b/>
      <sz val="9"/>
      <color indexed="10"/>
      <name val="宋体"/>
      <charset val="134"/>
    </font>
    <font>
      <b/>
      <sz val="14"/>
      <name val="宋体"/>
      <charset val="134"/>
    </font>
    <font>
      <b/>
      <sz val="10"/>
      <color indexed="10"/>
      <name val="宋体"/>
      <charset val="134"/>
    </font>
    <font>
      <sz val="8"/>
      <name val="宋体"/>
      <charset val="134"/>
    </font>
    <font>
      <b/>
      <sz val="12"/>
      <color indexed="10"/>
      <name val="宋体"/>
      <charset val="134"/>
    </font>
    <font>
      <b/>
      <sz val="16"/>
      <name val="黑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sz val="14"/>
      <name val="宋体"/>
      <charset val="134"/>
    </font>
    <font>
      <sz val="11"/>
      <name val="华文仿宋"/>
      <charset val="134"/>
    </font>
    <font>
      <b/>
      <sz val="12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1"/>
      <color indexed="10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name val="Arial"/>
      <charset val="134"/>
    </font>
    <font>
      <b/>
      <sz val="10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0"/>
      </right>
      <top/>
      <bottom style="thin">
        <color auto="1"/>
      </bottom>
      <diagonal/>
    </border>
    <border>
      <left style="thin">
        <color indexed="0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31" fillId="0" borderId="0" applyFont="0" applyFill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7" fillId="6" borderId="35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5" borderId="34" applyNumberFormat="0" applyFont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/>
    <xf numFmtId="0" fontId="29" fillId="0" borderId="31" applyNumberFormat="0" applyFill="0" applyAlignment="0" applyProtection="0">
      <alignment vertical="center"/>
    </xf>
    <xf numFmtId="0" fontId="46" fillId="0" borderId="31" applyNumberFormat="0" applyFill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3" fillId="0" borderId="32" applyNumberFormat="0" applyFill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44" fillId="19" borderId="38" applyNumberFormat="0" applyAlignment="0" applyProtection="0">
      <alignment vertical="center"/>
    </xf>
    <xf numFmtId="0" fontId="41" fillId="19" borderId="35" applyNumberFormat="0" applyAlignment="0" applyProtection="0">
      <alignment vertical="center"/>
    </xf>
    <xf numFmtId="0" fontId="39" fillId="8" borderId="36" applyNumberFormat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3" fillId="0" borderId="37" applyNumberFormat="0" applyFill="0" applyAlignment="0" applyProtection="0">
      <alignment vertical="center"/>
    </xf>
    <xf numFmtId="0" fontId="35" fillId="0" borderId="33" applyNumberFormat="0" applyFill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6" fillId="0" borderId="0"/>
    <xf numFmtId="178" fontId="49" fillId="0" borderId="0" applyFont="0" applyFill="0" applyBorder="0" applyAlignment="0" applyProtection="0"/>
  </cellStyleXfs>
  <cellXfs count="30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5" xfId="50" applyNumberFormat="1" applyFont="1" applyFill="1" applyBorder="1" applyAlignment="1" applyProtection="1">
      <alignment horizontal="right" vertical="center"/>
    </xf>
    <xf numFmtId="49" fontId="8" fillId="0" borderId="5" xfId="5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76" fontId="6" fillId="0" borderId="6" xfId="0" applyNumberFormat="1" applyFont="1" applyFill="1" applyBorder="1" applyAlignment="1">
      <alignment vertical="center"/>
    </xf>
    <xf numFmtId="0" fontId="6" fillId="0" borderId="7" xfId="50" applyNumberFormat="1" applyFont="1" applyFill="1" applyBorder="1" applyAlignment="1" applyProtection="1">
      <alignment horizontal="left" vertical="center" wrapText="1"/>
    </xf>
    <xf numFmtId="0" fontId="6" fillId="0" borderId="8" xfId="50" applyNumberFormat="1" applyFont="1" applyFill="1" applyBorder="1" applyAlignment="1" applyProtection="1">
      <alignment horizontal="right" vertical="center" wrapText="1"/>
    </xf>
    <xf numFmtId="180" fontId="6" fillId="0" borderId="0" xfId="0" applyNumberFormat="1" applyFont="1" applyFill="1">
      <alignment vertical="center"/>
    </xf>
    <xf numFmtId="0" fontId="6" fillId="0" borderId="0" xfId="0" applyFont="1" applyFill="1">
      <alignment vertical="center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Border="1">
      <alignment vertical="center"/>
    </xf>
    <xf numFmtId="0" fontId="6" fillId="0" borderId="9" xfId="0" applyFont="1" applyFill="1" applyBorder="1">
      <alignment vertical="center"/>
    </xf>
    <xf numFmtId="176" fontId="6" fillId="0" borderId="10" xfId="0" applyNumberFormat="1" applyFont="1" applyFill="1" applyBorder="1" applyAlignment="1">
      <alignment vertical="center"/>
    </xf>
    <xf numFmtId="0" fontId="6" fillId="0" borderId="11" xfId="50" applyNumberFormat="1" applyFont="1" applyFill="1" applyBorder="1" applyAlignment="1" applyProtection="1">
      <alignment horizontal="left" vertical="center" wrapText="1"/>
    </xf>
    <xf numFmtId="0" fontId="6" fillId="0" borderId="12" xfId="50" applyNumberFormat="1" applyFont="1" applyFill="1" applyBorder="1" applyAlignment="1" applyProtection="1">
      <alignment horizontal="right" vertical="center" wrapText="1"/>
    </xf>
    <xf numFmtId="0" fontId="9" fillId="0" borderId="9" xfId="0" applyFont="1" applyFill="1" applyBorder="1" applyAlignment="1">
      <alignment vertical="center"/>
    </xf>
    <xf numFmtId="181" fontId="6" fillId="0" borderId="0" xfId="0" applyNumberFormat="1" applyFont="1" applyFill="1" applyBorder="1" applyAlignment="1" applyProtection="1">
      <alignment horizontal="left" vertical="center" indent="1"/>
      <protection locked="0"/>
    </xf>
    <xf numFmtId="0" fontId="7" fillId="0" borderId="0" xfId="0" applyFont="1" applyFill="1">
      <alignment vertical="center"/>
    </xf>
    <xf numFmtId="180" fontId="8" fillId="0" borderId="0" xfId="0" applyNumberFormat="1" applyFont="1" applyFill="1">
      <alignment vertical="center"/>
    </xf>
    <xf numFmtId="0" fontId="8" fillId="0" borderId="0" xfId="0" applyFont="1" applyFill="1">
      <alignment vertical="center"/>
    </xf>
    <xf numFmtId="0" fontId="6" fillId="0" borderId="9" xfId="0" applyFont="1" applyFill="1" applyBorder="1" applyAlignment="1">
      <alignment vertical="center"/>
    </xf>
    <xf numFmtId="176" fontId="3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Border="1">
      <alignment vertical="center"/>
    </xf>
    <xf numFmtId="0" fontId="6" fillId="0" borderId="13" xfId="0" applyFont="1" applyFill="1" applyBorder="1" applyAlignment="1">
      <alignment vertical="center"/>
    </xf>
    <xf numFmtId="176" fontId="6" fillId="0" borderId="13" xfId="0" applyNumberFormat="1" applyFont="1" applyFill="1" applyBorder="1" applyAlignment="1" applyProtection="1">
      <alignment vertical="center"/>
      <protection locked="0"/>
    </xf>
    <xf numFmtId="180" fontId="0" fillId="0" borderId="0" xfId="0" applyNumberFormat="1" applyFont="1" applyFill="1">
      <alignment vertical="center"/>
    </xf>
    <xf numFmtId="180" fontId="6" fillId="2" borderId="0" xfId="0" applyNumberFormat="1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10" fillId="0" borderId="9" xfId="0" applyFont="1" applyFill="1" applyBorder="1" applyAlignment="1">
      <alignment horizontal="center" vertical="center"/>
    </xf>
    <xf numFmtId="176" fontId="8" fillId="0" borderId="10" xfId="0" applyNumberFormat="1" applyFont="1" applyFill="1" applyBorder="1" applyAlignment="1">
      <alignment vertical="center"/>
    </xf>
    <xf numFmtId="0" fontId="10" fillId="0" borderId="14" xfId="0" applyFont="1" applyFill="1" applyBorder="1" applyAlignment="1">
      <alignment horizontal="center" vertical="center"/>
    </xf>
    <xf numFmtId="176" fontId="8" fillId="0" borderId="14" xfId="0" applyNumberFormat="1" applyFont="1" applyFill="1" applyBorder="1" applyAlignment="1" applyProtection="1">
      <alignment vertical="center"/>
      <protection locked="0"/>
    </xf>
    <xf numFmtId="0" fontId="7" fillId="2" borderId="0" xfId="0" applyFont="1" applyFill="1">
      <alignment vertical="center"/>
    </xf>
    <xf numFmtId="0" fontId="11" fillId="0" borderId="0" xfId="0" applyFont="1">
      <alignment vertical="center"/>
    </xf>
    <xf numFmtId="1" fontId="8" fillId="0" borderId="0" xfId="0" applyNumberFormat="1" applyFont="1" applyFill="1" applyBorder="1" applyAlignment="1" applyProtection="1">
      <alignment vertical="center"/>
      <protection locked="0"/>
    </xf>
    <xf numFmtId="1" fontId="8" fillId="0" borderId="13" xfId="0" applyNumberFormat="1" applyFont="1" applyFill="1" applyBorder="1" applyAlignment="1" applyProtection="1">
      <alignment vertical="center"/>
      <protection locked="0"/>
    </xf>
    <xf numFmtId="0" fontId="8" fillId="0" borderId="0" xfId="0" applyFont="1" applyFill="1" applyAlignment="1">
      <alignment horizontal="center" vertical="center"/>
    </xf>
    <xf numFmtId="1" fontId="6" fillId="0" borderId="0" xfId="0" applyNumberFormat="1" applyFont="1" applyFill="1" applyBorder="1" applyAlignment="1" applyProtection="1">
      <alignment horizontal="left" vertical="center"/>
      <protection locked="0"/>
    </xf>
    <xf numFmtId="1" fontId="6" fillId="0" borderId="13" xfId="0" applyNumberFormat="1" applyFont="1" applyFill="1" applyBorder="1" applyAlignment="1" applyProtection="1">
      <alignment horizontal="left" vertical="center"/>
      <protection locked="0"/>
    </xf>
    <xf numFmtId="1" fontId="6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Font="1">
      <alignment vertical="center"/>
    </xf>
    <xf numFmtId="0" fontId="6" fillId="3" borderId="3" xfId="50" applyFont="1" applyFill="1" applyBorder="1"/>
    <xf numFmtId="178" fontId="6" fillId="3" borderId="3" xfId="51" applyFont="1" applyFill="1" applyBorder="1"/>
    <xf numFmtId="0" fontId="6" fillId="0" borderId="0" xfId="0" applyNumberFormat="1" applyFont="1" applyFill="1" applyBorder="1" applyAlignment="1" applyProtection="1">
      <alignment vertical="center"/>
      <protection locked="0"/>
    </xf>
    <xf numFmtId="3" fontId="6" fillId="0" borderId="0" xfId="0" applyNumberFormat="1" applyFont="1" applyFill="1" applyBorder="1" applyAlignment="1" applyProtection="1">
      <alignment vertical="center"/>
    </xf>
    <xf numFmtId="0" fontId="8" fillId="3" borderId="3" xfId="5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justify" vertical="center"/>
    </xf>
    <xf numFmtId="182" fontId="8" fillId="2" borderId="4" xfId="0" applyNumberFormat="1" applyFont="1" applyFill="1" applyBorder="1" applyAlignment="1">
      <alignment horizontal="right" vertical="center"/>
    </xf>
    <xf numFmtId="0" fontId="8" fillId="3" borderId="3" xfId="50" applyFont="1" applyFill="1" applyBorder="1" applyAlignment="1">
      <alignment horizontal="center" vertical="center"/>
    </xf>
    <xf numFmtId="182" fontId="7" fillId="2" borderId="4" xfId="0" applyNumberFormat="1" applyFont="1" applyFill="1" applyBorder="1" applyAlignment="1">
      <alignment horizontal="right" vertical="center"/>
    </xf>
    <xf numFmtId="3" fontId="6" fillId="0" borderId="9" xfId="0" applyNumberFormat="1" applyFont="1" applyFill="1" applyBorder="1" applyAlignment="1" applyProtection="1">
      <alignment vertical="center"/>
    </xf>
    <xf numFmtId="1" fontId="6" fillId="0" borderId="14" xfId="0" applyNumberFormat="1" applyFont="1" applyFill="1" applyBorder="1" applyAlignment="1" applyProtection="1">
      <alignment horizontal="left" vertical="center"/>
      <protection locked="0"/>
    </xf>
    <xf numFmtId="176" fontId="6" fillId="0" borderId="14" xfId="0" applyNumberFormat="1" applyFont="1" applyFill="1" applyBorder="1" applyAlignment="1" applyProtection="1">
      <alignment vertical="center"/>
      <protection locked="0"/>
    </xf>
    <xf numFmtId="0" fontId="8" fillId="0" borderId="3" xfId="0" applyFont="1" applyFill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6" fillId="0" borderId="3" xfId="0" applyFont="1" applyFill="1" applyBorder="1" applyAlignment="1"/>
    <xf numFmtId="43" fontId="6" fillId="0" borderId="3" xfId="8" applyFont="1" applyBorder="1">
      <alignment vertical="center"/>
    </xf>
    <xf numFmtId="0" fontId="0" fillId="0" borderId="13" xfId="0" applyFont="1" applyFill="1" applyBorder="1" applyAlignment="1">
      <alignment vertical="center"/>
    </xf>
    <xf numFmtId="0" fontId="6" fillId="2" borderId="3" xfId="0" applyFont="1" applyFill="1" applyBorder="1" applyAlignment="1"/>
    <xf numFmtId="43" fontId="6" fillId="2" borderId="3" xfId="8" applyFont="1" applyFill="1" applyBorder="1">
      <alignment vertical="center"/>
    </xf>
    <xf numFmtId="43" fontId="6" fillId="2" borderId="3" xfId="8" applyFont="1" applyFill="1" applyBorder="1" applyAlignment="1" applyProtection="1">
      <alignment vertical="center"/>
      <protection locked="0"/>
    </xf>
    <xf numFmtId="0" fontId="8" fillId="0" borderId="3" xfId="0" applyFont="1" applyFill="1" applyBorder="1" applyAlignment="1">
      <alignment horizontal="center" vertical="center"/>
    </xf>
    <xf numFmtId="0" fontId="6" fillId="0" borderId="0" xfId="0" applyFont="1" applyBorder="1">
      <alignment vertical="center"/>
    </xf>
    <xf numFmtId="176" fontId="6" fillId="0" borderId="6" xfId="0" applyNumberFormat="1" applyFont="1" applyFill="1" applyBorder="1" applyAlignment="1" applyProtection="1">
      <alignment vertical="center"/>
    </xf>
    <xf numFmtId="1" fontId="6" fillId="0" borderId="6" xfId="0" applyNumberFormat="1" applyFont="1" applyFill="1" applyBorder="1" applyAlignment="1" applyProtection="1">
      <alignment horizontal="left" vertical="center"/>
      <protection locked="0"/>
    </xf>
    <xf numFmtId="1" fontId="12" fillId="0" borderId="13" xfId="0" applyNumberFormat="1" applyFont="1" applyFill="1" applyBorder="1" applyAlignment="1" applyProtection="1">
      <alignment horizontal="left" vertical="center"/>
      <protection locked="0"/>
    </xf>
    <xf numFmtId="176" fontId="12" fillId="0" borderId="13" xfId="0" applyNumberFormat="1" applyFont="1" applyFill="1" applyBorder="1" applyAlignment="1" applyProtection="1">
      <alignment vertical="center"/>
      <protection locked="0"/>
    </xf>
    <xf numFmtId="176" fontId="6" fillId="0" borderId="0" xfId="0" applyNumberFormat="1" applyFont="1" applyFill="1" applyBorder="1" applyAlignment="1">
      <alignment vertical="center"/>
    </xf>
    <xf numFmtId="176" fontId="6" fillId="0" borderId="13" xfId="0" applyNumberFormat="1" applyFont="1" applyFill="1" applyBorder="1" applyAlignment="1">
      <alignment vertical="center"/>
    </xf>
    <xf numFmtId="0" fontId="13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1" fontId="12" fillId="0" borderId="0" xfId="0" applyNumberFormat="1" applyFont="1" applyFill="1" applyBorder="1" applyAlignment="1" applyProtection="1">
      <alignment horizontal="left" vertical="center"/>
      <protection locked="0"/>
    </xf>
    <xf numFmtId="176" fontId="12" fillId="0" borderId="0" xfId="0" applyNumberFormat="1" applyFont="1" applyFill="1" applyBorder="1" applyAlignment="1" applyProtection="1">
      <alignment vertical="center"/>
      <protection locked="0"/>
    </xf>
    <xf numFmtId="176" fontId="10" fillId="0" borderId="14" xfId="0" applyNumberFormat="1" applyFont="1" applyFill="1" applyBorder="1" applyAlignment="1">
      <alignment vertical="center"/>
    </xf>
    <xf numFmtId="183" fontId="0" fillId="0" borderId="0" xfId="0" applyNumberFormat="1" applyFont="1" applyFill="1">
      <alignment vertical="center"/>
    </xf>
    <xf numFmtId="176" fontId="14" fillId="0" borderId="0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176" fontId="15" fillId="0" borderId="0" xfId="0" applyNumberFormat="1" applyFont="1" applyFill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12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 wrapText="1"/>
    </xf>
    <xf numFmtId="2" fontId="3" fillId="0" borderId="5" xfId="0" applyNumberFormat="1" applyFont="1" applyBorder="1" applyAlignment="1">
      <alignment horizontal="right" vertical="center" wrapText="1"/>
    </xf>
    <xf numFmtId="2" fontId="3" fillId="0" borderId="5" xfId="0" applyNumberFormat="1" applyFont="1" applyBorder="1" applyAlignment="1">
      <alignment horizontal="right" vertical="center"/>
    </xf>
    <xf numFmtId="2" fontId="3" fillId="0" borderId="16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horizontal="left" vertical="center" wrapText="1" indent="1"/>
    </xf>
    <xf numFmtId="2" fontId="3" fillId="0" borderId="6" xfId="0" applyNumberFormat="1" applyFont="1" applyBorder="1" applyAlignment="1">
      <alignment horizontal="right" vertical="center" wrapText="1"/>
    </xf>
    <xf numFmtId="2" fontId="3" fillId="0" borderId="6" xfId="0" applyNumberFormat="1" applyFont="1" applyBorder="1" applyAlignment="1">
      <alignment horizontal="right" vertical="center"/>
    </xf>
    <xf numFmtId="2" fontId="3" fillId="0" borderId="13" xfId="0" applyNumberFormat="1" applyFont="1" applyBorder="1" applyAlignment="1">
      <alignment horizontal="right" vertical="center" wrapText="1"/>
    </xf>
    <xf numFmtId="0" fontId="7" fillId="0" borderId="17" xfId="0" applyFont="1" applyBorder="1" applyAlignment="1">
      <alignment vertical="center" wrapText="1"/>
    </xf>
    <xf numFmtId="177" fontId="3" fillId="0" borderId="6" xfId="0" applyNumberFormat="1" applyFont="1" applyBorder="1" applyAlignment="1">
      <alignment horizontal="right" vertical="center"/>
    </xf>
    <xf numFmtId="177" fontId="3" fillId="0" borderId="13" xfId="0" applyNumberFormat="1" applyFont="1" applyBorder="1" applyAlignment="1">
      <alignment horizontal="right" vertical="center"/>
    </xf>
    <xf numFmtId="0" fontId="3" fillId="0" borderId="18" xfId="0" applyFont="1" applyBorder="1" applyAlignment="1">
      <alignment horizontal="left" vertical="center" wrapText="1" indent="1"/>
    </xf>
    <xf numFmtId="177" fontId="3" fillId="0" borderId="10" xfId="0" applyNumberFormat="1" applyFont="1" applyBorder="1" applyAlignment="1">
      <alignment horizontal="right" vertical="center"/>
    </xf>
    <xf numFmtId="177" fontId="3" fillId="0" borderId="14" xfId="0" applyNumberFormat="1" applyFont="1" applyBorder="1" applyAlignment="1">
      <alignment horizontal="right" vertical="center"/>
    </xf>
    <xf numFmtId="0" fontId="12" fillId="0" borderId="9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right" vertical="center"/>
    </xf>
    <xf numFmtId="2" fontId="3" fillId="0" borderId="15" xfId="0" applyNumberFormat="1" applyFont="1" applyBorder="1" applyAlignment="1">
      <alignment horizontal="right" vertical="center" wrapText="1"/>
    </xf>
    <xf numFmtId="2" fontId="3" fillId="0" borderId="17" xfId="0" applyNumberFormat="1" applyFont="1" applyBorder="1" applyAlignment="1">
      <alignment horizontal="right" vertical="center"/>
    </xf>
    <xf numFmtId="2" fontId="3" fillId="0" borderId="17" xfId="0" applyNumberFormat="1" applyFont="1" applyBorder="1" applyAlignment="1">
      <alignment horizontal="right" vertical="center" wrapText="1"/>
    </xf>
    <xf numFmtId="177" fontId="3" fillId="0" borderId="17" xfId="0" applyNumberFormat="1" applyFont="1" applyBorder="1" applyAlignment="1">
      <alignment horizontal="right" vertical="center"/>
    </xf>
    <xf numFmtId="177" fontId="3" fillId="0" borderId="18" xfId="0" applyNumberFormat="1" applyFont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right" vertical="center"/>
    </xf>
    <xf numFmtId="183" fontId="3" fillId="0" borderId="6" xfId="0" applyNumberFormat="1" applyFont="1" applyBorder="1" applyAlignment="1">
      <alignment horizontal="right" vertical="center"/>
    </xf>
    <xf numFmtId="183" fontId="3" fillId="0" borderId="13" xfId="0" applyNumberFormat="1" applyFont="1" applyBorder="1" applyAlignment="1">
      <alignment horizontal="right" vertical="center"/>
    </xf>
    <xf numFmtId="0" fontId="7" fillId="0" borderId="18" xfId="0" applyFont="1" applyFill="1" applyBorder="1" applyAlignment="1">
      <alignment horizontal="center" vertical="center"/>
    </xf>
    <xf numFmtId="184" fontId="7" fillId="0" borderId="10" xfId="0" applyNumberFormat="1" applyFont="1" applyBorder="1" applyAlignment="1">
      <alignment horizontal="right" vertical="center"/>
    </xf>
    <xf numFmtId="184" fontId="7" fillId="0" borderId="14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180" fontId="2" fillId="0" borderId="0" xfId="0" applyNumberFormat="1" applyFont="1" applyBorder="1">
      <alignment vertical="center"/>
    </xf>
    <xf numFmtId="181" fontId="2" fillId="0" borderId="0" xfId="0" applyNumberFormat="1" applyFont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top" wrapText="1"/>
    </xf>
    <xf numFmtId="180" fontId="0" fillId="0" borderId="0" xfId="0" applyNumberFormat="1">
      <alignment vertical="center"/>
    </xf>
    <xf numFmtId="183" fontId="3" fillId="0" borderId="17" xfId="0" applyNumberFormat="1" applyFont="1" applyBorder="1" applyAlignment="1">
      <alignment horizontal="right" vertical="center"/>
    </xf>
    <xf numFmtId="184" fontId="7" fillId="0" borderId="18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0" fillId="0" borderId="0" xfId="0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180" fontId="0" fillId="0" borderId="5" xfId="0" applyNumberFormat="1" applyBorder="1">
      <alignment vertical="center"/>
    </xf>
    <xf numFmtId="181" fontId="0" fillId="0" borderId="13" xfId="0" applyNumberFormat="1" applyFont="1" applyBorder="1" applyAlignment="1">
      <alignment horizontal="right" vertical="center"/>
    </xf>
    <xf numFmtId="180" fontId="0" fillId="0" borderId="13" xfId="0" applyNumberFormat="1" applyFont="1" applyBorder="1" applyAlignment="1">
      <alignment horizontal="right" vertical="center"/>
    </xf>
    <xf numFmtId="0" fontId="2" fillId="0" borderId="0" xfId="0" applyFont="1" applyFill="1" applyBorder="1">
      <alignment vertical="center"/>
    </xf>
    <xf numFmtId="180" fontId="0" fillId="0" borderId="6" xfId="0" applyNumberForma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ill="1" applyBorder="1">
      <alignment vertical="center"/>
    </xf>
    <xf numFmtId="180" fontId="0" fillId="0" borderId="6" xfId="0" applyNumberFormat="1" applyFont="1" applyBorder="1" applyAlignment="1">
      <alignment horizontal="right" vertical="center"/>
    </xf>
    <xf numFmtId="181" fontId="0" fillId="0" borderId="0" xfId="0" applyNumberFormat="1" applyFont="1" applyBorder="1" applyAlignment="1">
      <alignment horizontal="right" vertical="center"/>
    </xf>
    <xf numFmtId="0" fontId="2" fillId="0" borderId="9" xfId="0" applyFont="1" applyFill="1" applyBorder="1" applyAlignment="1">
      <alignment horizontal="center" vertical="center"/>
    </xf>
    <xf numFmtId="180" fontId="2" fillId="0" borderId="10" xfId="0" applyNumberFormat="1" applyFont="1" applyBorder="1">
      <alignment vertical="center"/>
    </xf>
    <xf numFmtId="181" fontId="2" fillId="0" borderId="9" xfId="0" applyNumberFormat="1" applyFont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80" fontId="0" fillId="0" borderId="0" xfId="0" applyNumberFormat="1" applyFont="1" applyBorder="1">
      <alignment vertical="center"/>
    </xf>
    <xf numFmtId="0" fontId="12" fillId="0" borderId="0" xfId="0" applyFont="1">
      <alignment vertical="center"/>
    </xf>
    <xf numFmtId="183" fontId="12" fillId="0" borderId="0" xfId="0" applyNumberFormat="1" applyFont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Font="1" applyAlignment="1">
      <alignment horizontal="right" vertical="center"/>
    </xf>
    <xf numFmtId="0" fontId="17" fillId="2" borderId="0" xfId="0" applyFont="1" applyFill="1">
      <alignment vertical="center"/>
    </xf>
    <xf numFmtId="181" fontId="0" fillId="0" borderId="13" xfId="0" applyNumberFormat="1" applyFont="1" applyBorder="1">
      <alignment vertical="center"/>
    </xf>
    <xf numFmtId="181" fontId="0" fillId="0" borderId="0" xfId="0" applyNumberFormat="1" applyFont="1" applyBorder="1">
      <alignment vertical="center"/>
    </xf>
    <xf numFmtId="0" fontId="0" fillId="0" borderId="6" xfId="0" applyNumberFormat="1" applyFont="1" applyBorder="1" applyAlignment="1">
      <alignment horizontal="center" vertical="center"/>
    </xf>
    <xf numFmtId="180" fontId="0" fillId="0" borderId="10" xfId="0" applyNumberFormat="1" applyFont="1" applyBorder="1">
      <alignment vertical="center"/>
    </xf>
    <xf numFmtId="181" fontId="0" fillId="0" borderId="14" xfId="0" applyNumberFormat="1" applyFont="1" applyBorder="1" applyAlignment="1">
      <alignment horizontal="right" vertical="center"/>
    </xf>
    <xf numFmtId="180" fontId="11" fillId="0" borderId="0" xfId="0" applyNumberFormat="1" applyFont="1" applyFill="1" applyBorder="1" applyAlignment="1">
      <alignment horizontal="right" vertical="center"/>
    </xf>
    <xf numFmtId="0" fontId="0" fillId="0" borderId="0" xfId="0" applyFont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80" fontId="18" fillId="0" borderId="0" xfId="0" applyNumberFormat="1" applyFont="1" applyBorder="1">
      <alignment vertical="center"/>
    </xf>
    <xf numFmtId="176" fontId="12" fillId="0" borderId="0" xfId="0" applyNumberFormat="1" applyFont="1">
      <alignment vertical="center"/>
    </xf>
    <xf numFmtId="176" fontId="19" fillId="0" borderId="0" xfId="0" applyNumberFormat="1" applyFont="1">
      <alignment vertical="center"/>
    </xf>
    <xf numFmtId="0" fontId="0" fillId="2" borderId="0" xfId="0" applyFont="1" applyFill="1" applyAlignment="1">
      <alignment horizontal="right" vertical="center"/>
    </xf>
    <xf numFmtId="0" fontId="0" fillId="2" borderId="0" xfId="0" applyFont="1" applyFill="1">
      <alignment vertical="center"/>
    </xf>
    <xf numFmtId="180" fontId="13" fillId="0" borderId="0" xfId="0" applyNumberFormat="1" applyFont="1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15" xfId="0" applyBorder="1">
      <alignment vertical="center"/>
    </xf>
    <xf numFmtId="0" fontId="0" fillId="0" borderId="6" xfId="0" applyNumberFormat="1" applyFont="1" applyBorder="1" applyAlignment="1">
      <alignment horizontal="right" vertical="center"/>
    </xf>
    <xf numFmtId="0" fontId="13" fillId="0" borderId="0" xfId="0" applyFont="1">
      <alignment vertical="center"/>
    </xf>
    <xf numFmtId="0" fontId="0" fillId="0" borderId="17" xfId="19" applyNumberFormat="1" applyFont="1" applyFill="1" applyBorder="1" applyAlignment="1" applyProtection="1">
      <alignment vertical="center"/>
    </xf>
    <xf numFmtId="0" fontId="0" fillId="0" borderId="13" xfId="0" applyNumberFormat="1" applyFont="1" applyBorder="1" applyAlignment="1">
      <alignment horizontal="right" vertical="center"/>
    </xf>
    <xf numFmtId="0" fontId="0" fillId="0" borderId="13" xfId="0" applyBorder="1">
      <alignment vertical="center"/>
    </xf>
    <xf numFmtId="0" fontId="0" fillId="0" borderId="17" xfId="0" applyBorder="1">
      <alignment vertical="center"/>
    </xf>
    <xf numFmtId="0" fontId="0" fillId="0" borderId="6" xfId="0" applyBorder="1">
      <alignment vertical="center"/>
    </xf>
    <xf numFmtId="0" fontId="0" fillId="0" borderId="10" xfId="0" applyFont="1" applyBorder="1">
      <alignment vertical="center"/>
    </xf>
    <xf numFmtId="181" fontId="0" fillId="0" borderId="14" xfId="0" applyNumberFormat="1" applyFont="1" applyBorder="1">
      <alignment vertical="center"/>
    </xf>
    <xf numFmtId="0" fontId="12" fillId="0" borderId="0" xfId="0" applyFont="1" applyFill="1" applyBorder="1" applyAlignment="1">
      <alignment vertical="top" wrapText="1"/>
    </xf>
    <xf numFmtId="0" fontId="20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0" fillId="0" borderId="0" xfId="0" applyFont="1" applyBorder="1" applyAlignment="1">
      <alignment horizontal="right" vertical="center"/>
    </xf>
    <xf numFmtId="0" fontId="2" fillId="0" borderId="10" xfId="0" applyFont="1" applyBorder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0" xfId="0" applyFont="1" applyBorder="1" applyAlignment="1">
      <alignment horizontal="left" vertical="center"/>
    </xf>
    <xf numFmtId="0" fontId="0" fillId="0" borderId="18" xfId="0" applyFont="1" applyBorder="1">
      <alignment vertical="center"/>
    </xf>
    <xf numFmtId="0" fontId="2" fillId="0" borderId="18" xfId="0" applyFont="1" applyBorder="1" applyAlignment="1">
      <alignment horizontal="left" vertical="center"/>
    </xf>
    <xf numFmtId="1" fontId="2" fillId="0" borderId="10" xfId="0" applyNumberFormat="1" applyFont="1" applyBorder="1" applyProtection="1">
      <alignment vertical="center"/>
      <protection locked="0"/>
    </xf>
    <xf numFmtId="1" fontId="2" fillId="0" borderId="18" xfId="0" applyNumberFormat="1" applyFont="1" applyBorder="1" applyProtection="1">
      <alignment vertical="center"/>
      <protection locked="0"/>
    </xf>
    <xf numFmtId="1" fontId="0" fillId="0" borderId="10" xfId="0" applyNumberFormat="1" applyFont="1" applyBorder="1" applyAlignment="1" applyProtection="1">
      <alignment horizontal="left" vertical="center"/>
      <protection locked="0"/>
    </xf>
    <xf numFmtId="1" fontId="0" fillId="0" borderId="18" xfId="0" applyNumberFormat="1" applyFont="1" applyBorder="1" applyAlignment="1" applyProtection="1">
      <alignment horizontal="left" vertical="center"/>
      <protection locked="0"/>
    </xf>
    <xf numFmtId="1" fontId="0" fillId="0" borderId="10" xfId="0" applyNumberFormat="1" applyFont="1" applyBorder="1" applyProtection="1">
      <alignment vertical="center"/>
      <protection locked="0"/>
    </xf>
    <xf numFmtId="0" fontId="0" fillId="0" borderId="10" xfId="0" applyFont="1" applyBorder="1" applyProtection="1">
      <alignment vertical="center"/>
      <protection locked="0"/>
    </xf>
    <xf numFmtId="3" fontId="0" fillId="0" borderId="10" xfId="0" applyNumberFormat="1" applyFont="1" applyBorder="1">
      <alignment vertical="center"/>
    </xf>
    <xf numFmtId="0" fontId="0" fillId="0" borderId="18" xfId="0" applyFont="1" applyBorder="1" applyProtection="1">
      <alignment vertical="center"/>
      <protection locked="0"/>
    </xf>
    <xf numFmtId="3" fontId="0" fillId="0" borderId="18" xfId="0" applyNumberFormat="1" applyFont="1" applyBorder="1">
      <alignment vertical="center"/>
    </xf>
    <xf numFmtId="0" fontId="0" fillId="0" borderId="18" xfId="0" applyFont="1" applyFill="1" applyBorder="1">
      <alignment vertical="center"/>
    </xf>
    <xf numFmtId="1" fontId="0" fillId="0" borderId="18" xfId="0" applyNumberFormat="1" applyFont="1" applyBorder="1" applyProtection="1">
      <alignment vertical="center"/>
      <protection locked="0"/>
    </xf>
    <xf numFmtId="1" fontId="12" fillId="0" borderId="10" xfId="0" applyNumberFormat="1" applyFont="1" applyBorder="1" applyProtection="1">
      <alignment vertical="center"/>
      <protection locked="0"/>
    </xf>
    <xf numFmtId="0" fontId="12" fillId="0" borderId="18" xfId="0" applyFont="1" applyBorder="1">
      <alignment vertical="center"/>
    </xf>
    <xf numFmtId="1" fontId="12" fillId="0" borderId="18" xfId="0" applyNumberFormat="1" applyFont="1" applyBorder="1" applyProtection="1">
      <alignment vertical="center"/>
      <protection locked="0"/>
    </xf>
    <xf numFmtId="0" fontId="21" fillId="0" borderId="10" xfId="0" applyFont="1" applyBorder="1">
      <alignment vertical="center"/>
    </xf>
    <xf numFmtId="0" fontId="21" fillId="0" borderId="18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21" xfId="0" applyBorder="1">
      <alignment vertical="center"/>
    </xf>
    <xf numFmtId="179" fontId="23" fillId="0" borderId="22" xfId="0" applyNumberFormat="1" applyFont="1" applyBorder="1">
      <alignment vertical="center"/>
    </xf>
    <xf numFmtId="179" fontId="23" fillId="0" borderId="23" xfId="0" applyNumberFormat="1" applyFont="1" applyBorder="1">
      <alignment vertical="center"/>
    </xf>
    <xf numFmtId="0" fontId="0" fillId="0" borderId="24" xfId="0" applyBorder="1">
      <alignment vertical="center"/>
    </xf>
    <xf numFmtId="179" fontId="23" fillId="0" borderId="25" xfId="0" applyNumberFormat="1" applyFont="1" applyBorder="1">
      <alignment vertical="center"/>
    </xf>
    <xf numFmtId="179" fontId="16" fillId="0" borderId="20" xfId="0" applyNumberFormat="1" applyFont="1" applyBorder="1">
      <alignment vertical="center"/>
    </xf>
    <xf numFmtId="185" fontId="3" fillId="0" borderId="0" xfId="0" applyNumberFormat="1" applyFont="1" applyBorder="1" applyAlignment="1">
      <alignment horizontal="center" vertical="center"/>
    </xf>
    <xf numFmtId="186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NumberFormat="1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NumberFormat="1" applyFont="1" applyBorder="1" applyAlignment="1">
      <alignment horizontal="centerContinuous" vertical="center"/>
    </xf>
    <xf numFmtId="0" fontId="4" fillId="0" borderId="0" xfId="0" applyFont="1" applyBorder="1" applyAlignment="1">
      <alignment horizontal="center" vertical="center"/>
    </xf>
    <xf numFmtId="186" fontId="3" fillId="0" borderId="4" xfId="0" applyNumberFormat="1" applyFont="1" applyBorder="1" applyAlignment="1">
      <alignment horizontal="centerContinuous" vertical="center"/>
    </xf>
    <xf numFmtId="186" fontId="3" fillId="0" borderId="1" xfId="0" applyNumberFormat="1" applyFont="1" applyBorder="1" applyAlignment="1">
      <alignment horizontal="centerContinuous" vertical="center"/>
    </xf>
    <xf numFmtId="0" fontId="3" fillId="0" borderId="26" xfId="0" applyFont="1" applyBorder="1" applyAlignment="1">
      <alignment horizontal="center" vertical="center"/>
    </xf>
    <xf numFmtId="49" fontId="0" fillId="3" borderId="3" xfId="0" applyNumberFormat="1" applyFill="1" applyBorder="1" applyAlignment="1">
      <alignment horizontal="center" vertical="center"/>
    </xf>
    <xf numFmtId="185" fontId="3" fillId="0" borderId="10" xfId="0" applyNumberFormat="1" applyFont="1" applyBorder="1" applyAlignment="1">
      <alignment horizontal="center" vertical="center"/>
    </xf>
    <xf numFmtId="185" fontId="3" fillId="0" borderId="18" xfId="0" applyNumberFormat="1" applyFont="1" applyBorder="1" applyAlignment="1">
      <alignment horizontal="center" vertical="center"/>
    </xf>
    <xf numFmtId="186" fontId="3" fillId="0" borderId="9" xfId="0" applyNumberFormat="1" applyFont="1" applyBorder="1" applyAlignment="1">
      <alignment horizontal="center" vertical="center"/>
    </xf>
    <xf numFmtId="49" fontId="0" fillId="0" borderId="14" xfId="0" applyNumberFormat="1" applyBorder="1" applyAlignment="1">
      <alignment horizontal="left" vertical="center" wrapText="1"/>
    </xf>
    <xf numFmtId="4" fontId="0" fillId="0" borderId="3" xfId="0" applyNumberFormat="1" applyBorder="1" applyAlignment="1">
      <alignment horizontal="right" vertical="center" wrapText="1"/>
    </xf>
    <xf numFmtId="0" fontId="0" fillId="3" borderId="0" xfId="0" applyFill="1" applyBorder="1">
      <alignment vertical="center"/>
    </xf>
    <xf numFmtId="0" fontId="0" fillId="0" borderId="3" xfId="0" applyBorder="1">
      <alignment vertical="center"/>
    </xf>
    <xf numFmtId="0" fontId="0" fillId="0" borderId="10" xfId="0" applyBorder="1">
      <alignment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180" fontId="0" fillId="0" borderId="3" xfId="0" applyNumberFormat="1" applyFont="1" applyBorder="1" applyAlignment="1">
      <alignment horizontal="right" vertical="center"/>
    </xf>
    <xf numFmtId="181" fontId="0" fillId="0" borderId="3" xfId="0" applyNumberFormat="1" applyFont="1" applyBorder="1">
      <alignment vertical="center"/>
    </xf>
    <xf numFmtId="0" fontId="0" fillId="0" borderId="3" xfId="0" applyFill="1" applyBorder="1">
      <alignment vertical="center"/>
    </xf>
    <xf numFmtId="0" fontId="0" fillId="0" borderId="3" xfId="0" applyNumberFormat="1" applyFont="1" applyBorder="1" applyAlignment="1">
      <alignment horizontal="right" vertical="center"/>
    </xf>
    <xf numFmtId="0" fontId="0" fillId="0" borderId="3" xfId="0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180" fontId="0" fillId="0" borderId="3" xfId="0" applyNumberFormat="1" applyFont="1" applyBorder="1">
      <alignment vertical="center"/>
    </xf>
    <xf numFmtId="180" fontId="0" fillId="0" borderId="0" xfId="0" applyNumberFormat="1" applyFont="1" applyFill="1" applyBorder="1" applyAlignment="1">
      <alignment horizontal="right" vertical="center"/>
    </xf>
    <xf numFmtId="0" fontId="0" fillId="0" borderId="3" xfId="0" applyFont="1" applyBorder="1">
      <alignment vertical="center"/>
    </xf>
    <xf numFmtId="176" fontId="24" fillId="0" borderId="3" xfId="0" applyNumberFormat="1" applyFont="1" applyFill="1" applyBorder="1" applyAlignment="1" applyProtection="1">
      <alignment horizontal="right" vertical="center"/>
    </xf>
    <xf numFmtId="180" fontId="0" fillId="0" borderId="3" xfId="0" applyNumberFormat="1" applyFont="1" applyFill="1" applyBorder="1">
      <alignment vertical="center"/>
    </xf>
    <xf numFmtId="183" fontId="0" fillId="0" borderId="0" xfId="0" applyNumberFormat="1">
      <alignment vertical="center"/>
    </xf>
    <xf numFmtId="0" fontId="0" fillId="0" borderId="3" xfId="0" applyFont="1" applyFill="1" applyBorder="1">
      <alignment vertical="center"/>
    </xf>
    <xf numFmtId="0" fontId="0" fillId="0" borderId="0" xfId="0" applyFill="1">
      <alignment vertical="center"/>
    </xf>
    <xf numFmtId="0" fontId="25" fillId="0" borderId="0" xfId="0" applyFont="1" applyFill="1" applyBorder="1" applyAlignment="1">
      <alignment horizontal="center" vertical="center" wrapText="1"/>
    </xf>
    <xf numFmtId="0" fontId="26" fillId="0" borderId="27" xfId="0" applyFont="1" applyFill="1" applyBorder="1" applyAlignment="1">
      <alignment horizontal="right" vertical="center" wrapText="1"/>
    </xf>
    <xf numFmtId="0" fontId="27" fillId="0" borderId="28" xfId="0" applyFont="1" applyFill="1" applyBorder="1" applyAlignment="1">
      <alignment horizontal="center" vertical="center" wrapText="1"/>
    </xf>
    <xf numFmtId="0" fontId="27" fillId="0" borderId="29" xfId="0" applyFont="1" applyFill="1" applyBorder="1" applyAlignment="1">
      <alignment horizontal="center" vertical="center" wrapText="1"/>
    </xf>
    <xf numFmtId="0" fontId="27" fillId="0" borderId="28" xfId="0" applyFont="1" applyFill="1" applyBorder="1" applyAlignment="1">
      <alignment horizontal="left" vertical="center" wrapText="1"/>
    </xf>
    <xf numFmtId="3" fontId="26" fillId="0" borderId="29" xfId="0" applyNumberFormat="1" applyFont="1" applyFill="1" applyBorder="1" applyAlignment="1">
      <alignment horizontal="right" vertical="center" wrapText="1"/>
    </xf>
    <xf numFmtId="0" fontId="27" fillId="0" borderId="29" xfId="0" applyFont="1" applyFill="1" applyBorder="1" applyAlignment="1">
      <alignment horizontal="left" vertical="center" wrapText="1"/>
    </xf>
    <xf numFmtId="3" fontId="27" fillId="0" borderId="29" xfId="0" applyNumberFormat="1" applyFont="1" applyFill="1" applyBorder="1" applyAlignment="1">
      <alignment horizontal="left" vertical="center" wrapText="1"/>
    </xf>
    <xf numFmtId="0" fontId="26" fillId="0" borderId="28" xfId="0" applyFont="1" applyFill="1" applyBorder="1" applyAlignment="1">
      <alignment horizontal="left" vertical="center" wrapText="1"/>
    </xf>
    <xf numFmtId="3" fontId="26" fillId="0" borderId="29" xfId="0" applyNumberFormat="1" applyFont="1" applyFill="1" applyBorder="1" applyAlignment="1">
      <alignment horizontal="left" vertical="center" wrapText="1"/>
    </xf>
    <xf numFmtId="0" fontId="27" fillId="0" borderId="30" xfId="0" applyFont="1" applyFill="1" applyBorder="1" applyAlignment="1">
      <alignment horizontal="left" vertical="center" wrapText="1"/>
    </xf>
    <xf numFmtId="3" fontId="26" fillId="0" borderId="28" xfId="0" applyNumberFormat="1" applyFont="1" applyFill="1" applyBorder="1" applyAlignment="1">
      <alignment horizontal="right" vertical="center" wrapText="1"/>
    </xf>
    <xf numFmtId="0" fontId="26" fillId="0" borderId="30" xfId="0" applyFont="1" applyFill="1" applyBorder="1" applyAlignment="1">
      <alignment horizontal="left" vertical="center" wrapText="1"/>
    </xf>
    <xf numFmtId="0" fontId="26" fillId="0" borderId="29" xfId="0" applyFont="1" applyFill="1" applyBorder="1" applyAlignment="1">
      <alignment vertical="center" wrapText="1"/>
    </xf>
    <xf numFmtId="3" fontId="27" fillId="0" borderId="27" xfId="0" applyNumberFormat="1" applyFont="1" applyFill="1" applyBorder="1" applyAlignment="1">
      <alignment horizontal="left" vertical="center" wrapText="1"/>
    </xf>
    <xf numFmtId="0" fontId="26" fillId="0" borderId="30" xfId="0" applyFont="1" applyFill="1" applyBorder="1" applyAlignment="1">
      <alignment horizontal="center" vertical="center" wrapText="1"/>
    </xf>
    <xf numFmtId="0" fontId="26" fillId="0" borderId="27" xfId="0" applyFont="1" applyFill="1" applyBorder="1" applyAlignment="1">
      <alignment horizontal="center" vertical="center" wrapText="1"/>
    </xf>
    <xf numFmtId="0" fontId="2" fillId="0" borderId="15" xfId="0" applyFont="1" applyBorder="1">
      <alignment vertical="center"/>
    </xf>
    <xf numFmtId="180" fontId="0" fillId="0" borderId="16" xfId="0" applyNumberFormat="1" applyBorder="1">
      <alignment vertical="center"/>
    </xf>
    <xf numFmtId="180" fontId="0" fillId="0" borderId="13" xfId="0" applyNumberFormat="1" applyFont="1" applyBorder="1">
      <alignment vertical="center"/>
    </xf>
    <xf numFmtId="180" fontId="0" fillId="0" borderId="13" xfId="0" applyNumberFormat="1" applyBorder="1">
      <alignment vertical="center"/>
    </xf>
    <xf numFmtId="0" fontId="2" fillId="0" borderId="17" xfId="0" applyFont="1" applyFill="1" applyBorder="1">
      <alignment vertical="center"/>
    </xf>
    <xf numFmtId="0" fontId="0" fillId="0" borderId="17" xfId="0" applyFont="1" applyFill="1" applyBorder="1">
      <alignment vertical="center"/>
    </xf>
    <xf numFmtId="0" fontId="2" fillId="0" borderId="17" xfId="0" applyFont="1" applyBorder="1">
      <alignment vertical="center"/>
    </xf>
    <xf numFmtId="0" fontId="0" fillId="0" borderId="17" xfId="0" applyBorder="1" applyAlignment="1">
      <alignment horizontal="right" vertical="center"/>
    </xf>
    <xf numFmtId="180" fontId="0" fillId="0" borderId="14" xfId="0" applyNumberFormat="1" applyFont="1" applyBorder="1">
      <alignment vertical="center"/>
    </xf>
    <xf numFmtId="187" fontId="0" fillId="0" borderId="13" xfId="0" applyNumberFormat="1" applyFont="1" applyBorder="1" applyAlignment="1">
      <alignment horizontal="right" vertical="center"/>
    </xf>
    <xf numFmtId="187" fontId="0" fillId="0" borderId="6" xfId="0" applyNumberFormat="1" applyFont="1" applyBorder="1" applyAlignment="1">
      <alignment horizontal="right" vertical="center"/>
    </xf>
    <xf numFmtId="0" fontId="0" fillId="0" borderId="13" xfId="0" applyFont="1" applyBorder="1">
      <alignment vertical="center"/>
    </xf>
    <xf numFmtId="0" fontId="28" fillId="0" borderId="0" xfId="0" applyFont="1" applyFill="1" applyBorder="1" applyAlignment="1">
      <alignment horizontal="left" vertical="top" wrapText="1"/>
    </xf>
    <xf numFmtId="0" fontId="4" fillId="0" borderId="5" xfId="0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right" vertical="center"/>
    </xf>
    <xf numFmtId="180" fontId="0" fillId="0" borderId="3" xfId="0" applyNumberFormat="1" applyFont="1" applyFill="1" applyBorder="1" applyAlignment="1">
      <alignment horizontal="right" vertical="center"/>
    </xf>
    <xf numFmtId="181" fontId="0" fillId="0" borderId="3" xfId="0" applyNumberFormat="1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_01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千位分隔 2" xfId="51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82"/>
  <sheetViews>
    <sheetView showGridLines="0" showZeros="0" workbookViewId="0">
      <selection activeCell="C17" sqref="C17"/>
    </sheetView>
  </sheetViews>
  <sheetFormatPr defaultColWidth="9" defaultRowHeight="14.25" outlineLevelCol="3"/>
  <cols>
    <col min="1" max="1" width="32.875" customWidth="1"/>
    <col min="2" max="4" width="16.875" customWidth="1"/>
  </cols>
  <sheetData>
    <row r="1" ht="26.25" customHeight="1" spans="1:4">
      <c r="A1" s="301" t="s">
        <v>0</v>
      </c>
      <c r="B1" s="301"/>
      <c r="C1" s="301"/>
      <c r="D1" s="301"/>
    </row>
    <row r="2" ht="19.5" customHeight="1" spans="1:4">
      <c r="A2" s="302" t="s">
        <v>1</v>
      </c>
      <c r="B2" s="302"/>
      <c r="C2" s="302"/>
      <c r="D2" s="302"/>
    </row>
    <row r="3" ht="51" customHeight="1" spans="1:4">
      <c r="A3" s="163" t="s">
        <v>2</v>
      </c>
      <c r="B3" s="163" t="s">
        <v>3</v>
      </c>
      <c r="C3" s="163" t="s">
        <v>4</v>
      </c>
      <c r="D3" s="163" t="s">
        <v>5</v>
      </c>
    </row>
    <row r="4" ht="23.25" customHeight="1" spans="1:4">
      <c r="A4" s="253" t="s">
        <v>6</v>
      </c>
      <c r="B4" s="253">
        <f>SUM(B5:B18)</f>
        <v>683905</v>
      </c>
      <c r="C4" s="253">
        <f>SUM(C5:C18)</f>
        <v>700934</v>
      </c>
      <c r="D4" s="258">
        <f>(C4/B4-1)*100</f>
        <v>2.5</v>
      </c>
    </row>
    <row r="5" ht="23.25" customHeight="1" spans="1:4">
      <c r="A5" s="253" t="s">
        <v>7</v>
      </c>
      <c r="B5" s="253">
        <v>131421</v>
      </c>
      <c r="C5" s="253">
        <v>135283</v>
      </c>
      <c r="D5" s="258">
        <f t="shared" ref="D5:D14" si="0">(C5/B5-1)*100</f>
        <v>2.9</v>
      </c>
    </row>
    <row r="6" ht="23.25" customHeight="1" spans="1:4">
      <c r="A6" s="253" t="s">
        <v>8</v>
      </c>
      <c r="B6" s="253">
        <v>172669</v>
      </c>
      <c r="C6" s="253">
        <v>158370</v>
      </c>
      <c r="D6" s="258">
        <f t="shared" si="0"/>
        <v>-8.3</v>
      </c>
    </row>
    <row r="7" ht="23.25" customHeight="1" spans="1:4">
      <c r="A7" s="253" t="s">
        <v>9</v>
      </c>
      <c r="B7" s="253">
        <v>143931</v>
      </c>
      <c r="C7" s="253">
        <v>154600</v>
      </c>
      <c r="D7" s="258">
        <f t="shared" si="0"/>
        <v>7.4</v>
      </c>
    </row>
    <row r="8" ht="23.25" customHeight="1" spans="1:4">
      <c r="A8" s="253" t="s">
        <v>10</v>
      </c>
      <c r="B8" s="253">
        <v>70390</v>
      </c>
      <c r="C8" s="253">
        <v>84486</v>
      </c>
      <c r="D8" s="258">
        <f t="shared" si="0"/>
        <v>20</v>
      </c>
    </row>
    <row r="9" ht="23.25" customHeight="1" spans="1:4">
      <c r="A9" s="253" t="s">
        <v>11</v>
      </c>
      <c r="B9" s="253">
        <v>0</v>
      </c>
      <c r="C9" s="253">
        <v>0</v>
      </c>
      <c r="D9" s="258" t="s">
        <v>12</v>
      </c>
    </row>
    <row r="10" ht="23.25" customHeight="1" spans="1:4">
      <c r="A10" s="253" t="s">
        <v>13</v>
      </c>
      <c r="B10" s="253">
        <v>34435</v>
      </c>
      <c r="C10" s="253">
        <v>32933</v>
      </c>
      <c r="D10" s="258">
        <f t="shared" si="0"/>
        <v>-4.4</v>
      </c>
    </row>
    <row r="11" ht="23.25" customHeight="1" spans="1:4">
      <c r="A11" s="253" t="s">
        <v>14</v>
      </c>
      <c r="B11" s="253">
        <v>31339</v>
      </c>
      <c r="C11" s="253">
        <v>32882</v>
      </c>
      <c r="D11" s="258">
        <f t="shared" si="0"/>
        <v>4.9</v>
      </c>
    </row>
    <row r="12" ht="23.25" customHeight="1" spans="1:4">
      <c r="A12" s="253" t="s">
        <v>15</v>
      </c>
      <c r="B12" s="253">
        <v>23398</v>
      </c>
      <c r="C12" s="253">
        <v>19111</v>
      </c>
      <c r="D12" s="258">
        <f t="shared" si="0"/>
        <v>-18.3</v>
      </c>
    </row>
    <row r="13" ht="23.25" customHeight="1" spans="1:4">
      <c r="A13" s="253" t="s">
        <v>16</v>
      </c>
      <c r="B13" s="253">
        <v>12512</v>
      </c>
      <c r="C13" s="253">
        <v>3288</v>
      </c>
      <c r="D13" s="258">
        <f t="shared" si="0"/>
        <v>-73.7</v>
      </c>
    </row>
    <row r="14" ht="23.25" customHeight="1" spans="1:4">
      <c r="A14" s="253" t="s">
        <v>17</v>
      </c>
      <c r="B14" s="253">
        <v>35193</v>
      </c>
      <c r="C14" s="253">
        <v>43658</v>
      </c>
      <c r="D14" s="258">
        <f t="shared" si="0"/>
        <v>24.1</v>
      </c>
    </row>
    <row r="15" ht="23.25" customHeight="1" spans="1:4">
      <c r="A15" s="265" t="s">
        <v>18</v>
      </c>
      <c r="B15" s="253">
        <v>21</v>
      </c>
      <c r="C15" s="253">
        <v>378</v>
      </c>
      <c r="D15" s="258">
        <f t="shared" ref="D15:D29" si="1">(C15/B15-1)*100</f>
        <v>1700</v>
      </c>
    </row>
    <row r="16" ht="23.25" customHeight="1" spans="1:4">
      <c r="A16" s="253" t="s">
        <v>19</v>
      </c>
      <c r="B16" s="253">
        <v>25029</v>
      </c>
      <c r="C16" s="253">
        <v>32565</v>
      </c>
      <c r="D16" s="258">
        <f t="shared" si="1"/>
        <v>30.1</v>
      </c>
    </row>
    <row r="17" ht="23.25" customHeight="1" spans="1:4">
      <c r="A17" s="253" t="s">
        <v>20</v>
      </c>
      <c r="B17" s="253">
        <v>3567</v>
      </c>
      <c r="C17" s="253">
        <v>3380</v>
      </c>
      <c r="D17" s="258">
        <f t="shared" si="1"/>
        <v>-5.2</v>
      </c>
    </row>
    <row r="18" ht="23.25" customHeight="1" spans="1:4">
      <c r="A18" s="253" t="s">
        <v>21</v>
      </c>
      <c r="B18" s="253"/>
      <c r="C18" s="253"/>
      <c r="D18" s="258" t="s">
        <v>12</v>
      </c>
    </row>
    <row r="19" ht="23.25" customHeight="1" spans="1:4">
      <c r="A19" s="253" t="s">
        <v>22</v>
      </c>
      <c r="B19" s="253">
        <f>SUM(B20:B25)</f>
        <v>92132</v>
      </c>
      <c r="C19" s="253">
        <f>SUM(C20:C25)</f>
        <v>143997</v>
      </c>
      <c r="D19" s="258">
        <f t="shared" si="1"/>
        <v>56.3</v>
      </c>
    </row>
    <row r="20" ht="23.25" customHeight="1" spans="1:4">
      <c r="A20" s="253" t="s">
        <v>23</v>
      </c>
      <c r="B20" s="253">
        <v>166</v>
      </c>
      <c r="C20" s="253">
        <v>46373</v>
      </c>
      <c r="D20" s="258">
        <f t="shared" si="1"/>
        <v>27835.5</v>
      </c>
    </row>
    <row r="21" ht="23.25" customHeight="1" spans="1:4">
      <c r="A21" s="253" t="s">
        <v>24</v>
      </c>
      <c r="B21" s="253">
        <v>38596</v>
      </c>
      <c r="C21" s="253">
        <v>24184</v>
      </c>
      <c r="D21" s="258">
        <f t="shared" si="1"/>
        <v>-37.3</v>
      </c>
    </row>
    <row r="22" ht="23.25" customHeight="1" spans="1:4">
      <c r="A22" s="253" t="s">
        <v>25</v>
      </c>
      <c r="B22" s="253">
        <v>900</v>
      </c>
      <c r="C22" s="253">
        <v>971</v>
      </c>
      <c r="D22" s="258">
        <f t="shared" si="1"/>
        <v>7.9</v>
      </c>
    </row>
    <row r="23" ht="23.25" customHeight="1" spans="1:4">
      <c r="A23" s="253" t="s">
        <v>26</v>
      </c>
      <c r="B23" s="253">
        <v>0</v>
      </c>
      <c r="C23" s="253">
        <v>30000</v>
      </c>
      <c r="D23" s="258" t="s">
        <v>12</v>
      </c>
    </row>
    <row r="24" ht="23.25" customHeight="1" spans="1:4">
      <c r="A24" s="253" t="s">
        <v>27</v>
      </c>
      <c r="B24" s="253">
        <v>45295</v>
      </c>
      <c r="C24" s="253">
        <v>23401</v>
      </c>
      <c r="D24" s="258">
        <f t="shared" si="1"/>
        <v>-48.3</v>
      </c>
    </row>
    <row r="25" ht="23.25" customHeight="1" spans="1:4">
      <c r="A25" s="253" t="s">
        <v>28</v>
      </c>
      <c r="B25" s="253">
        <v>7175</v>
      </c>
      <c r="C25" s="253">
        <v>19068</v>
      </c>
      <c r="D25" s="258">
        <f t="shared" si="1"/>
        <v>165.8</v>
      </c>
    </row>
    <row r="26" ht="23.25" customHeight="1" spans="1:4">
      <c r="A26" s="253"/>
      <c r="B26" s="253"/>
      <c r="C26" s="253"/>
      <c r="D26" s="258"/>
    </row>
    <row r="27" ht="23.25" customHeight="1" spans="1:4">
      <c r="A27" s="253"/>
      <c r="B27" s="253"/>
      <c r="C27" s="253"/>
      <c r="D27" s="258"/>
    </row>
    <row r="28" ht="26.25" customHeight="1" spans="1:4">
      <c r="A28" s="253"/>
      <c r="B28" s="260"/>
      <c r="C28" s="253"/>
      <c r="D28" s="258"/>
    </row>
    <row r="29" ht="25.5" customHeight="1" spans="1:4">
      <c r="A29" s="262" t="s">
        <v>29</v>
      </c>
      <c r="B29" s="265">
        <f>SUM(B4,B19)</f>
        <v>776037</v>
      </c>
      <c r="C29" s="265">
        <f>SUM(C4,C19)</f>
        <v>844931</v>
      </c>
      <c r="D29" s="258">
        <f t="shared" si="1"/>
        <v>8.9</v>
      </c>
    </row>
    <row r="30" ht="20.25" customHeight="1"/>
    <row r="170" spans="1:1">
      <c r="A170" s="140"/>
    </row>
    <row r="171" spans="1:1">
      <c r="A171" s="140"/>
    </row>
    <row r="172" spans="1:1">
      <c r="A172" s="140"/>
    </row>
    <row r="173" spans="1:1">
      <c r="A173" s="140"/>
    </row>
    <row r="174" spans="1:1">
      <c r="A174" s="140"/>
    </row>
    <row r="175" spans="1:1">
      <c r="A175" s="140"/>
    </row>
    <row r="176" spans="1:1">
      <c r="A176" s="140"/>
    </row>
    <row r="177" spans="1:1">
      <c r="A177" s="140"/>
    </row>
    <row r="178" spans="1:1">
      <c r="A178" s="140"/>
    </row>
    <row r="179" spans="1:1">
      <c r="A179" s="140"/>
    </row>
    <row r="180" spans="1:1">
      <c r="A180" s="140"/>
    </row>
    <row r="181" spans="1:1">
      <c r="A181" s="140"/>
    </row>
    <row r="182" spans="1:1">
      <c r="A182" s="140"/>
    </row>
  </sheetData>
  <mergeCells count="2">
    <mergeCell ref="A1:D1"/>
    <mergeCell ref="A2:D2"/>
  </mergeCells>
  <printOptions horizontalCentered="1" verticalCentered="1"/>
  <pageMargins left="0.46875" right="0.309027777777778" top="0.479166666666667" bottom="0.529166666666667" header="0.511805555555556" footer="0.329166666666667"/>
  <pageSetup paperSize="9" orientation="portrait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80"/>
  <sheetViews>
    <sheetView showGridLines="0" showZeros="0" workbookViewId="0">
      <selection activeCell="A6" sqref="A6"/>
    </sheetView>
  </sheetViews>
  <sheetFormatPr defaultColWidth="9" defaultRowHeight="14.25" outlineLevelCol="3"/>
  <cols>
    <col min="1" max="1" width="32.25" customWidth="1"/>
    <col min="2" max="4" width="13.5" customWidth="1"/>
  </cols>
  <sheetData>
    <row r="1" ht="26.25" customHeight="1" spans="1:4">
      <c r="A1" s="255" t="s">
        <v>263</v>
      </c>
      <c r="B1" s="255"/>
      <c r="C1" s="255"/>
      <c r="D1" s="255"/>
    </row>
    <row r="2" ht="26.25" customHeight="1" spans="1:4">
      <c r="A2" s="256" t="s">
        <v>1</v>
      </c>
      <c r="B2" s="256"/>
      <c r="C2" s="256"/>
      <c r="D2" s="256"/>
    </row>
    <row r="3" ht="55.5" customHeight="1" spans="1:4">
      <c r="A3" s="163" t="s">
        <v>2</v>
      </c>
      <c r="B3" s="163" t="s">
        <v>264</v>
      </c>
      <c r="C3" s="163" t="s">
        <v>265</v>
      </c>
      <c r="D3" s="163" t="s">
        <v>5</v>
      </c>
    </row>
    <row r="4" ht="24.75" customHeight="1" spans="1:4">
      <c r="A4" s="253" t="s">
        <v>32</v>
      </c>
      <c r="B4" s="257">
        <v>51338</v>
      </c>
      <c r="C4" s="257">
        <v>43353</v>
      </c>
      <c r="D4" s="258">
        <f>IF(OR(B4=0,C4=0),0,(C4/B4-1)*100)</f>
        <v>-15.6</v>
      </c>
    </row>
    <row r="5" ht="24.75" customHeight="1" spans="1:4">
      <c r="A5" s="253" t="s">
        <v>33</v>
      </c>
      <c r="B5" s="257">
        <v>0</v>
      </c>
      <c r="C5" s="257">
        <v>0</v>
      </c>
      <c r="D5" s="258">
        <f t="shared" ref="D5:D26" si="0">IF(OR(B5=0,C5=0),0,(C5/B5-1)*100)</f>
        <v>0</v>
      </c>
    </row>
    <row r="6" ht="24.75" customHeight="1" spans="1:4">
      <c r="A6" s="253" t="s">
        <v>34</v>
      </c>
      <c r="B6" s="257">
        <v>260</v>
      </c>
      <c r="C6" s="257">
        <v>158</v>
      </c>
      <c r="D6" s="258">
        <f t="shared" si="0"/>
        <v>-39.2</v>
      </c>
    </row>
    <row r="7" ht="24.75" customHeight="1" spans="1:4">
      <c r="A7" s="253" t="s">
        <v>35</v>
      </c>
      <c r="B7" s="257">
        <v>32373</v>
      </c>
      <c r="C7" s="257">
        <v>51316</v>
      </c>
      <c r="D7" s="258">
        <f t="shared" si="0"/>
        <v>58.5</v>
      </c>
    </row>
    <row r="8" ht="24.75" customHeight="1" spans="1:4">
      <c r="A8" s="253" t="s">
        <v>36</v>
      </c>
      <c r="B8" s="257">
        <v>69095</v>
      </c>
      <c r="C8" s="257">
        <v>76585</v>
      </c>
      <c r="D8" s="258">
        <f t="shared" si="0"/>
        <v>10.8</v>
      </c>
    </row>
    <row r="9" ht="24.75" customHeight="1" spans="1:4">
      <c r="A9" s="253" t="s">
        <v>37</v>
      </c>
      <c r="B9" s="257">
        <v>12727</v>
      </c>
      <c r="C9" s="257">
        <v>13771</v>
      </c>
      <c r="D9" s="258">
        <f t="shared" si="0"/>
        <v>8.2</v>
      </c>
    </row>
    <row r="10" ht="24.75" customHeight="1" spans="1:4">
      <c r="A10" s="253" t="s">
        <v>38</v>
      </c>
      <c r="B10" s="257">
        <v>885</v>
      </c>
      <c r="C10" s="257">
        <v>915</v>
      </c>
      <c r="D10" s="258">
        <f t="shared" si="0"/>
        <v>3.4</v>
      </c>
    </row>
    <row r="11" ht="24.75" customHeight="1" spans="1:4">
      <c r="A11" s="253" t="s">
        <v>39</v>
      </c>
      <c r="B11" s="257">
        <v>33441</v>
      </c>
      <c r="C11" s="257">
        <v>33800</v>
      </c>
      <c r="D11" s="258">
        <f t="shared" si="0"/>
        <v>1.1</v>
      </c>
    </row>
    <row r="12" ht="24.75" customHeight="1" spans="1:4">
      <c r="A12" s="253" t="s">
        <v>40</v>
      </c>
      <c r="B12" s="257">
        <v>17252</v>
      </c>
      <c r="C12" s="257">
        <v>17684</v>
      </c>
      <c r="D12" s="258">
        <f t="shared" si="0"/>
        <v>2.5</v>
      </c>
    </row>
    <row r="13" ht="24.75" customHeight="1" spans="1:4">
      <c r="A13" s="253" t="s">
        <v>41</v>
      </c>
      <c r="B13" s="257">
        <v>937</v>
      </c>
      <c r="C13" s="257">
        <v>764</v>
      </c>
      <c r="D13" s="258">
        <f t="shared" si="0"/>
        <v>-18.5</v>
      </c>
    </row>
    <row r="14" ht="24.75" customHeight="1" spans="1:4">
      <c r="A14" s="253" t="s">
        <v>42</v>
      </c>
      <c r="B14" s="257">
        <v>252249</v>
      </c>
      <c r="C14" s="257">
        <v>203522</v>
      </c>
      <c r="D14" s="258">
        <f t="shared" si="0"/>
        <v>-19.3</v>
      </c>
    </row>
    <row r="15" ht="24.75" customHeight="1" spans="1:4">
      <c r="A15" s="253" t="s">
        <v>43</v>
      </c>
      <c r="B15" s="257">
        <v>7503</v>
      </c>
      <c r="C15" s="257">
        <v>19937</v>
      </c>
      <c r="D15" s="258">
        <f t="shared" si="0"/>
        <v>165.7</v>
      </c>
    </row>
    <row r="16" ht="24.75" customHeight="1" spans="1:4">
      <c r="A16" s="253" t="s">
        <v>44</v>
      </c>
      <c r="B16" s="257">
        <v>0</v>
      </c>
      <c r="C16" s="257">
        <v>0</v>
      </c>
      <c r="D16" s="258">
        <f t="shared" si="0"/>
        <v>0</v>
      </c>
    </row>
    <row r="17" ht="24.75" customHeight="1" spans="1:4">
      <c r="A17" s="253" t="s">
        <v>45</v>
      </c>
      <c r="B17" s="257">
        <v>20370</v>
      </c>
      <c r="C17" s="257">
        <v>34295</v>
      </c>
      <c r="D17" s="258">
        <f t="shared" si="0"/>
        <v>68.4</v>
      </c>
    </row>
    <row r="18" ht="24.75" customHeight="1" spans="1:4">
      <c r="A18" s="253" t="s">
        <v>46</v>
      </c>
      <c r="B18" s="257">
        <v>1005</v>
      </c>
      <c r="C18" s="257">
        <v>0</v>
      </c>
      <c r="D18" s="258">
        <f t="shared" si="0"/>
        <v>0</v>
      </c>
    </row>
    <row r="19" ht="24.75" customHeight="1" spans="1:4">
      <c r="A19" s="253" t="s">
        <v>47</v>
      </c>
      <c r="B19" s="257">
        <v>0</v>
      </c>
      <c r="C19" s="257">
        <v>0</v>
      </c>
      <c r="D19" s="258">
        <f t="shared" si="0"/>
        <v>0</v>
      </c>
    </row>
    <row r="20" ht="24.75" customHeight="1" spans="1:4">
      <c r="A20" s="259" t="s">
        <v>266</v>
      </c>
      <c r="B20" s="257">
        <v>0</v>
      </c>
      <c r="C20" s="257"/>
      <c r="D20" s="258">
        <f t="shared" si="0"/>
        <v>0</v>
      </c>
    </row>
    <row r="21" ht="24.75" customHeight="1" spans="1:4">
      <c r="A21" s="253" t="s">
        <v>267</v>
      </c>
      <c r="B21" s="257">
        <v>200</v>
      </c>
      <c r="C21" s="257">
        <v>0</v>
      </c>
      <c r="D21" s="258">
        <f t="shared" si="0"/>
        <v>0</v>
      </c>
    </row>
    <row r="22" ht="24.75" customHeight="1" spans="1:4">
      <c r="A22" s="253" t="s">
        <v>268</v>
      </c>
      <c r="B22" s="257">
        <v>300</v>
      </c>
      <c r="C22" s="257">
        <v>0</v>
      </c>
      <c r="D22" s="258">
        <f t="shared" si="0"/>
        <v>0</v>
      </c>
    </row>
    <row r="23" ht="24.75" customHeight="1" spans="1:4">
      <c r="A23" s="253" t="s">
        <v>269</v>
      </c>
      <c r="B23" s="257">
        <v>0</v>
      </c>
      <c r="C23" s="257">
        <v>0</v>
      </c>
      <c r="D23" s="258">
        <f t="shared" si="0"/>
        <v>0</v>
      </c>
    </row>
    <row r="24" ht="24.75" customHeight="1" spans="1:4">
      <c r="A24" s="253" t="s">
        <v>270</v>
      </c>
      <c r="B24" s="257">
        <v>5860</v>
      </c>
      <c r="C24" s="257">
        <v>12380</v>
      </c>
      <c r="D24" s="258">
        <f t="shared" si="0"/>
        <v>111.3</v>
      </c>
    </row>
    <row r="25" ht="24.75" customHeight="1" spans="1:4">
      <c r="A25" s="253" t="s">
        <v>271</v>
      </c>
      <c r="B25" s="257">
        <v>0</v>
      </c>
      <c r="C25" s="257">
        <v>0</v>
      </c>
      <c r="D25" s="258">
        <f t="shared" si="0"/>
        <v>0</v>
      </c>
    </row>
    <row r="26" ht="24.75" customHeight="1" spans="1:4">
      <c r="A26" s="253" t="s">
        <v>54</v>
      </c>
      <c r="B26" s="260">
        <v>0</v>
      </c>
      <c r="C26" s="257">
        <v>21000</v>
      </c>
      <c r="D26" s="258">
        <f t="shared" si="0"/>
        <v>0</v>
      </c>
    </row>
    <row r="27" ht="24.75" customHeight="1" spans="1:4">
      <c r="A27" s="261"/>
      <c r="B27" s="260"/>
      <c r="C27" s="257"/>
      <c r="D27" s="258"/>
    </row>
    <row r="28" ht="24.75" customHeight="1" spans="1:4">
      <c r="A28" s="262" t="s">
        <v>141</v>
      </c>
      <c r="B28" s="263">
        <f>SUM(B4:B26)</f>
        <v>505795</v>
      </c>
      <c r="C28" s="263">
        <f>SUM(C4:C26)</f>
        <v>529480</v>
      </c>
      <c r="D28" s="258">
        <f>(C28/B28-1)*100</f>
        <v>4.7</v>
      </c>
    </row>
    <row r="29" spans="2:4">
      <c r="B29" s="140"/>
      <c r="C29" s="264"/>
      <c r="D29" s="140"/>
    </row>
    <row r="30" spans="3:3">
      <c r="C30" s="136"/>
    </row>
    <row r="32" spans="3:3">
      <c r="C32" s="136"/>
    </row>
    <row r="34" spans="3:3">
      <c r="C34" s="136"/>
    </row>
    <row r="35" spans="3:3">
      <c r="C35" s="136"/>
    </row>
    <row r="168" spans="1:1">
      <c r="A168" s="140"/>
    </row>
    <row r="169" spans="1:1">
      <c r="A169" s="140"/>
    </row>
    <row r="170" spans="1:1">
      <c r="A170" s="140"/>
    </row>
    <row r="171" spans="1:1">
      <c r="A171" s="140"/>
    </row>
    <row r="172" spans="1:1">
      <c r="A172" s="140"/>
    </row>
    <row r="173" spans="1:1">
      <c r="A173" s="140"/>
    </row>
    <row r="174" spans="1:1">
      <c r="A174" s="140"/>
    </row>
    <row r="175" spans="1:1">
      <c r="A175" s="140"/>
    </row>
    <row r="176" spans="1:1">
      <c r="A176" s="140"/>
    </row>
    <row r="177" spans="1:1">
      <c r="A177" s="140"/>
    </row>
    <row r="178" spans="1:1">
      <c r="A178" s="140"/>
    </row>
    <row r="179" spans="1:1">
      <c r="A179" s="140"/>
    </row>
    <row r="180" spans="1:1">
      <c r="A180" s="140"/>
    </row>
  </sheetData>
  <mergeCells count="2">
    <mergeCell ref="A1:D1"/>
    <mergeCell ref="A2:D2"/>
  </mergeCells>
  <printOptions horizontalCentered="1" verticalCentered="1"/>
  <pageMargins left="0.747916666666667" right="0.747916666666667" top="0.538888888888889" bottom="0.529166666666667" header="0.511805555555556" footer="0.329166666666667"/>
  <pageSetup paperSize="9" orientation="portrait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640"/>
  <sheetViews>
    <sheetView showGridLines="0" showZeros="0" topLeftCell="A127" workbookViewId="0">
      <selection activeCell="A2" sqref="A2"/>
    </sheetView>
  </sheetViews>
  <sheetFormatPr defaultColWidth="9" defaultRowHeight="14.25"/>
  <cols>
    <col min="1" max="3" width="9.625" customWidth="1"/>
    <col min="4" max="4" width="46.625" customWidth="1"/>
    <col min="5" max="5" width="21.875" customWidth="1"/>
  </cols>
  <sheetData>
    <row r="1" ht="26.25" customHeight="1" spans="1:23">
      <c r="A1" s="235"/>
      <c r="B1" s="235"/>
      <c r="C1" s="236"/>
      <c r="D1" s="237"/>
      <c r="E1" s="238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</row>
    <row r="2" ht="26.25" customHeight="1" spans="1:23">
      <c r="A2" s="240" t="s">
        <v>272</v>
      </c>
      <c r="B2" s="240"/>
      <c r="C2" s="240"/>
      <c r="D2" s="240"/>
      <c r="E2" s="241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</row>
    <row r="3" ht="55.5" customHeight="1" spans="1:23">
      <c r="A3" s="239"/>
      <c r="B3" s="239"/>
      <c r="C3" s="236"/>
      <c r="D3" s="237"/>
      <c r="E3" s="238" t="s">
        <v>1</v>
      </c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</row>
    <row r="4" ht="24.75" customHeight="1" spans="1:23">
      <c r="A4" s="243" t="s">
        <v>273</v>
      </c>
      <c r="B4" s="244"/>
      <c r="C4" s="244"/>
      <c r="D4" s="245" t="s">
        <v>274</v>
      </c>
      <c r="E4" s="246" t="s">
        <v>77</v>
      </c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</row>
    <row r="5" ht="24.75" customHeight="1" spans="1:23">
      <c r="A5" s="247" t="s">
        <v>275</v>
      </c>
      <c r="B5" s="248" t="s">
        <v>276</v>
      </c>
      <c r="C5" s="249" t="s">
        <v>277</v>
      </c>
      <c r="D5" s="245"/>
      <c r="E5" s="246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</row>
    <row r="6" ht="24.75" customHeight="1" spans="1:23">
      <c r="A6" s="250"/>
      <c r="B6" s="250"/>
      <c r="C6" s="250"/>
      <c r="D6" s="250" t="s">
        <v>278</v>
      </c>
      <c r="E6" s="251">
        <v>529480</v>
      </c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</row>
    <row r="7" ht="24.75" customHeight="1" spans="1:23">
      <c r="A7" s="250" t="s">
        <v>279</v>
      </c>
      <c r="B7" s="250"/>
      <c r="C7" s="250"/>
      <c r="D7" s="250" t="s">
        <v>280</v>
      </c>
      <c r="E7" s="251">
        <v>43353</v>
      </c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</row>
    <row r="8" ht="24.75" customHeight="1" spans="1:23">
      <c r="A8" s="250"/>
      <c r="B8" s="250" t="s">
        <v>281</v>
      </c>
      <c r="C8" s="250"/>
      <c r="D8" s="250" t="s">
        <v>282</v>
      </c>
      <c r="E8" s="251">
        <v>324.5</v>
      </c>
      <c r="F8" s="252"/>
      <c r="G8" s="252"/>
      <c r="H8" s="252"/>
      <c r="I8" s="252"/>
      <c r="J8" s="252"/>
      <c r="K8" s="252"/>
      <c r="L8" s="252"/>
      <c r="M8" s="252"/>
      <c r="N8" s="252"/>
      <c r="O8" s="252"/>
      <c r="P8" s="252"/>
      <c r="Q8" s="252"/>
      <c r="R8" s="252"/>
      <c r="S8" s="252"/>
      <c r="T8" s="252"/>
      <c r="U8" s="252"/>
      <c r="V8" s="252"/>
      <c r="W8" s="252"/>
    </row>
    <row r="9" ht="24.75" customHeight="1" spans="1:23">
      <c r="A9" s="250"/>
      <c r="B9" s="250"/>
      <c r="C9" s="250" t="s">
        <v>281</v>
      </c>
      <c r="D9" s="250" t="s">
        <v>283</v>
      </c>
      <c r="E9" s="251">
        <v>154.5</v>
      </c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2"/>
    </row>
    <row r="10" ht="24.75" customHeight="1" spans="1:23">
      <c r="A10" s="250"/>
      <c r="B10" s="250"/>
      <c r="C10" s="250" t="s">
        <v>284</v>
      </c>
      <c r="D10" s="250" t="s">
        <v>285</v>
      </c>
      <c r="E10" s="251">
        <v>50</v>
      </c>
      <c r="F10" s="252"/>
      <c r="G10" s="252"/>
      <c r="H10" s="252"/>
      <c r="I10" s="252"/>
      <c r="J10" s="252"/>
      <c r="K10" s="252"/>
      <c r="L10" s="252"/>
      <c r="M10" s="252"/>
      <c r="N10" s="252"/>
      <c r="O10" s="252"/>
      <c r="P10" s="252"/>
      <c r="Q10" s="252"/>
      <c r="R10" s="252"/>
      <c r="S10" s="252"/>
      <c r="T10" s="252"/>
      <c r="U10" s="252"/>
      <c r="V10" s="252"/>
      <c r="W10" s="252"/>
    </row>
    <row r="11" ht="24.75" customHeight="1" spans="1:23">
      <c r="A11" s="250"/>
      <c r="B11" s="250"/>
      <c r="C11" s="250" t="s">
        <v>286</v>
      </c>
      <c r="D11" s="250" t="s">
        <v>287</v>
      </c>
      <c r="E11" s="251">
        <v>20</v>
      </c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2"/>
      <c r="Q11" s="252"/>
      <c r="R11" s="252"/>
      <c r="S11" s="252"/>
      <c r="T11" s="252"/>
      <c r="U11" s="252"/>
      <c r="V11" s="252"/>
      <c r="W11" s="252"/>
    </row>
    <row r="12" ht="24.75" customHeight="1" spans="1:23">
      <c r="A12" s="250"/>
      <c r="B12" s="250"/>
      <c r="C12" s="250" t="s">
        <v>288</v>
      </c>
      <c r="D12" s="250" t="s">
        <v>289</v>
      </c>
      <c r="E12" s="251">
        <v>100</v>
      </c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  <c r="V12" s="252"/>
      <c r="W12" s="252"/>
    </row>
    <row r="13" ht="24.75" customHeight="1" spans="1:23">
      <c r="A13" s="250"/>
      <c r="B13" s="250" t="s">
        <v>290</v>
      </c>
      <c r="C13" s="250"/>
      <c r="D13" s="250" t="s">
        <v>291</v>
      </c>
      <c r="E13" s="251">
        <v>356.83</v>
      </c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</row>
    <row r="14" ht="24.75" customHeight="1" spans="1:23">
      <c r="A14" s="250"/>
      <c r="B14" s="250"/>
      <c r="C14" s="250" t="s">
        <v>281</v>
      </c>
      <c r="D14" s="250" t="s">
        <v>292</v>
      </c>
      <c r="E14" s="251">
        <v>153.83</v>
      </c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2"/>
      <c r="R14" s="252"/>
      <c r="S14" s="252"/>
      <c r="T14" s="252"/>
      <c r="U14" s="252"/>
      <c r="V14" s="252"/>
      <c r="W14" s="252"/>
    </row>
    <row r="15" ht="24.75" customHeight="1" spans="1:23">
      <c r="A15" s="250"/>
      <c r="B15" s="250"/>
      <c r="C15" s="250" t="s">
        <v>284</v>
      </c>
      <c r="D15" s="250" t="s">
        <v>293</v>
      </c>
      <c r="E15" s="251">
        <v>40</v>
      </c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  <c r="R15" s="252"/>
      <c r="S15" s="252"/>
      <c r="T15" s="252"/>
      <c r="U15" s="252"/>
      <c r="V15" s="252"/>
      <c r="W15" s="252"/>
    </row>
    <row r="16" ht="24.75" customHeight="1" spans="1:23">
      <c r="A16" s="250"/>
      <c r="B16" s="250"/>
      <c r="C16" s="250" t="s">
        <v>294</v>
      </c>
      <c r="D16" s="250" t="s">
        <v>295</v>
      </c>
      <c r="E16" s="251">
        <v>13</v>
      </c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2"/>
      <c r="U16" s="252"/>
      <c r="V16" s="252"/>
      <c r="W16" s="252"/>
    </row>
    <row r="17" ht="24.75" customHeight="1" spans="1:23">
      <c r="A17" s="250"/>
      <c r="B17" s="250"/>
      <c r="C17" s="250" t="s">
        <v>288</v>
      </c>
      <c r="D17" s="250" t="s">
        <v>296</v>
      </c>
      <c r="E17" s="251">
        <v>150</v>
      </c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</row>
    <row r="18" ht="24.75" customHeight="1" spans="1:23">
      <c r="A18" s="250"/>
      <c r="B18" s="250" t="s">
        <v>297</v>
      </c>
      <c r="C18" s="250"/>
      <c r="D18" s="250" t="s">
        <v>298</v>
      </c>
      <c r="E18" s="251">
        <v>16935.16</v>
      </c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</row>
    <row r="19" ht="24.75" customHeight="1" spans="1:23">
      <c r="A19" s="250"/>
      <c r="B19" s="250"/>
      <c r="C19" s="250" t="s">
        <v>281</v>
      </c>
      <c r="D19" s="250" t="s">
        <v>299</v>
      </c>
      <c r="E19" s="251">
        <v>13954.55</v>
      </c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</row>
    <row r="20" ht="24.75" customHeight="1" spans="1:23">
      <c r="A20" s="250"/>
      <c r="B20" s="250"/>
      <c r="C20" s="250" t="s">
        <v>286</v>
      </c>
      <c r="D20" s="250" t="s">
        <v>300</v>
      </c>
      <c r="E20" s="251">
        <v>120</v>
      </c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</row>
    <row r="21" ht="24.75" customHeight="1" spans="1:23">
      <c r="A21" s="250"/>
      <c r="B21" s="250"/>
      <c r="C21" s="250" t="s">
        <v>301</v>
      </c>
      <c r="D21" s="250" t="s">
        <v>302</v>
      </c>
      <c r="E21" s="251">
        <v>2531.63</v>
      </c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</row>
    <row r="22" ht="24.75" customHeight="1" spans="1:23">
      <c r="A22" s="250"/>
      <c r="B22" s="250"/>
      <c r="C22" s="250" t="s">
        <v>288</v>
      </c>
      <c r="D22" s="250" t="s">
        <v>303</v>
      </c>
      <c r="E22" s="251">
        <v>328.98</v>
      </c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</row>
    <row r="23" ht="24.75" customHeight="1" spans="1:23">
      <c r="A23" s="250"/>
      <c r="B23" s="250" t="s">
        <v>284</v>
      </c>
      <c r="C23" s="250"/>
      <c r="D23" s="250" t="s">
        <v>304</v>
      </c>
      <c r="E23" s="251">
        <v>8603.4</v>
      </c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</row>
    <row r="24" ht="24.75" customHeight="1" spans="1:23">
      <c r="A24" s="250"/>
      <c r="B24" s="250"/>
      <c r="C24" s="250" t="s">
        <v>281</v>
      </c>
      <c r="D24" s="250" t="s">
        <v>305</v>
      </c>
      <c r="E24" s="251">
        <v>331.78</v>
      </c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</row>
    <row r="25" ht="24.75" customHeight="1" spans="1:23">
      <c r="A25" s="250"/>
      <c r="B25" s="250"/>
      <c r="C25" s="250" t="s">
        <v>290</v>
      </c>
      <c r="D25" s="250" t="s">
        <v>306</v>
      </c>
      <c r="E25" s="251">
        <v>8122</v>
      </c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</row>
    <row r="26" ht="24.75" customHeight="1" spans="1:23">
      <c r="A26" s="250"/>
      <c r="B26" s="250"/>
      <c r="C26" s="250" t="s">
        <v>301</v>
      </c>
      <c r="D26" s="250" t="s">
        <v>307</v>
      </c>
      <c r="E26" s="251">
        <v>149.62</v>
      </c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</row>
    <row r="27" ht="24.75" customHeight="1" spans="1:23">
      <c r="A27" s="250"/>
      <c r="B27" s="250" t="s">
        <v>294</v>
      </c>
      <c r="C27" s="250"/>
      <c r="D27" s="250" t="s">
        <v>308</v>
      </c>
      <c r="E27" s="251">
        <v>305.35</v>
      </c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</row>
    <row r="28" ht="24.75" customHeight="1" spans="1:23">
      <c r="A28" s="250"/>
      <c r="B28" s="250"/>
      <c r="C28" s="250" t="s">
        <v>281</v>
      </c>
      <c r="D28" s="250" t="s">
        <v>309</v>
      </c>
      <c r="E28" s="251">
        <v>137.65</v>
      </c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</row>
    <row r="29" spans="1:23">
      <c r="A29" s="250"/>
      <c r="B29" s="250"/>
      <c r="C29" s="250" t="s">
        <v>294</v>
      </c>
      <c r="D29" s="250" t="s">
        <v>310</v>
      </c>
      <c r="E29" s="251">
        <v>20</v>
      </c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</row>
    <row r="30" spans="1:23">
      <c r="A30" s="250"/>
      <c r="B30" s="250"/>
      <c r="C30" s="250" t="s">
        <v>286</v>
      </c>
      <c r="D30" s="250" t="s">
        <v>311</v>
      </c>
      <c r="E30" s="251">
        <v>122.7</v>
      </c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</row>
    <row r="31" spans="1:23">
      <c r="A31" s="250"/>
      <c r="B31" s="250"/>
      <c r="C31" s="250" t="s">
        <v>288</v>
      </c>
      <c r="D31" s="250" t="s">
        <v>312</v>
      </c>
      <c r="E31" s="251">
        <v>25</v>
      </c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</row>
    <row r="32" spans="1:23">
      <c r="A32" s="250"/>
      <c r="B32" s="250" t="s">
        <v>313</v>
      </c>
      <c r="C32" s="250"/>
      <c r="D32" s="250" t="s">
        <v>314</v>
      </c>
      <c r="E32" s="251">
        <v>2356.7</v>
      </c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</row>
    <row r="33" spans="1:23">
      <c r="A33" s="250"/>
      <c r="B33" s="250"/>
      <c r="C33" s="250" t="s">
        <v>281</v>
      </c>
      <c r="D33" s="250" t="s">
        <v>315</v>
      </c>
      <c r="E33" s="251">
        <v>317.27</v>
      </c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</row>
    <row r="34" spans="1:23">
      <c r="A34" s="250"/>
      <c r="B34" s="250"/>
      <c r="C34" s="250" t="s">
        <v>290</v>
      </c>
      <c r="D34" s="250" t="s">
        <v>316</v>
      </c>
      <c r="E34" s="251">
        <v>1855</v>
      </c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</row>
    <row r="35" spans="1:23">
      <c r="A35" s="250"/>
      <c r="B35" s="250"/>
      <c r="C35" s="250" t="s">
        <v>301</v>
      </c>
      <c r="D35" s="250" t="s">
        <v>317</v>
      </c>
      <c r="E35" s="251">
        <v>184.43</v>
      </c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</row>
    <row r="36" spans="1:23">
      <c r="A36" s="250"/>
      <c r="B36" s="250" t="s">
        <v>286</v>
      </c>
      <c r="C36" s="250"/>
      <c r="D36" s="250" t="s">
        <v>318</v>
      </c>
      <c r="E36" s="251">
        <v>200.04</v>
      </c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</row>
    <row r="37" spans="1:23">
      <c r="A37" s="250"/>
      <c r="B37" s="250"/>
      <c r="C37" s="250" t="s">
        <v>281</v>
      </c>
      <c r="D37" s="250" t="s">
        <v>319</v>
      </c>
      <c r="E37" s="251">
        <v>100.04</v>
      </c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</row>
    <row r="38" spans="1:23">
      <c r="A38" s="250"/>
      <c r="B38" s="250"/>
      <c r="C38" s="250" t="s">
        <v>284</v>
      </c>
      <c r="D38" s="250" t="s">
        <v>320</v>
      </c>
      <c r="E38" s="251">
        <v>100</v>
      </c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</row>
    <row r="39" spans="1:23">
      <c r="A39" s="250"/>
      <c r="B39" s="250" t="s">
        <v>321</v>
      </c>
      <c r="C39" s="250"/>
      <c r="D39" s="250" t="s">
        <v>322</v>
      </c>
      <c r="E39" s="251">
        <v>1764.57</v>
      </c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</row>
    <row r="40" spans="1:23">
      <c r="A40" s="250"/>
      <c r="B40" s="250"/>
      <c r="C40" s="250" t="s">
        <v>281</v>
      </c>
      <c r="D40" s="250" t="s">
        <v>323</v>
      </c>
      <c r="E40" s="251">
        <v>64.57</v>
      </c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</row>
    <row r="41" spans="1:23">
      <c r="A41" s="250"/>
      <c r="B41" s="250"/>
      <c r="C41" s="250" t="s">
        <v>324</v>
      </c>
      <c r="D41" s="250" t="s">
        <v>325</v>
      </c>
      <c r="E41" s="251">
        <v>130</v>
      </c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</row>
    <row r="42" spans="1:23">
      <c r="A42" s="250"/>
      <c r="B42" s="250"/>
      <c r="C42" s="250" t="s">
        <v>286</v>
      </c>
      <c r="D42" s="250" t="s">
        <v>326</v>
      </c>
      <c r="E42" s="251">
        <v>1000</v>
      </c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</row>
    <row r="43" spans="1:23">
      <c r="A43" s="250"/>
      <c r="B43" s="250"/>
      <c r="C43" s="250" t="s">
        <v>288</v>
      </c>
      <c r="D43" s="250" t="s">
        <v>327</v>
      </c>
      <c r="E43" s="251">
        <v>570</v>
      </c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</row>
    <row r="44" spans="1:23">
      <c r="A44" s="250"/>
      <c r="B44" s="250" t="s">
        <v>328</v>
      </c>
      <c r="C44" s="250"/>
      <c r="D44" s="250" t="s">
        <v>329</v>
      </c>
      <c r="E44" s="251">
        <v>281.64</v>
      </c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</row>
    <row r="45" spans="1:23">
      <c r="A45" s="250"/>
      <c r="B45" s="250"/>
      <c r="C45" s="250" t="s">
        <v>281</v>
      </c>
      <c r="D45" s="250" t="s">
        <v>330</v>
      </c>
      <c r="E45" s="251">
        <v>194.45</v>
      </c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140"/>
      <c r="W45" s="140"/>
    </row>
    <row r="46" spans="1:23">
      <c r="A46" s="250"/>
      <c r="B46" s="250"/>
      <c r="C46" s="250" t="s">
        <v>290</v>
      </c>
      <c r="D46" s="250" t="s">
        <v>331</v>
      </c>
      <c r="E46" s="251">
        <v>87.19</v>
      </c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40"/>
    </row>
    <row r="47" spans="1:23">
      <c r="A47" s="250"/>
      <c r="B47" s="250" t="s">
        <v>332</v>
      </c>
      <c r="C47" s="250"/>
      <c r="D47" s="250" t="s">
        <v>333</v>
      </c>
      <c r="E47" s="251">
        <v>1638.07</v>
      </c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</row>
    <row r="48" spans="1:23">
      <c r="A48" s="250"/>
      <c r="B48" s="250"/>
      <c r="C48" s="250" t="s">
        <v>281</v>
      </c>
      <c r="D48" s="250" t="s">
        <v>334</v>
      </c>
      <c r="E48" s="251">
        <v>259.14</v>
      </c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</row>
    <row r="49" spans="1:23">
      <c r="A49" s="250"/>
      <c r="B49" s="250"/>
      <c r="C49" s="250" t="s">
        <v>286</v>
      </c>
      <c r="D49" s="250" t="s">
        <v>335</v>
      </c>
      <c r="E49" s="251">
        <v>984</v>
      </c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</row>
    <row r="50" spans="1:23">
      <c r="A50" s="250"/>
      <c r="B50" s="250"/>
      <c r="C50" s="250" t="s">
        <v>301</v>
      </c>
      <c r="D50" s="250" t="s">
        <v>336</v>
      </c>
      <c r="E50" s="251">
        <v>194.93</v>
      </c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</row>
    <row r="51" spans="1:23">
      <c r="A51" s="250"/>
      <c r="B51" s="250"/>
      <c r="C51" s="250" t="s">
        <v>288</v>
      </c>
      <c r="D51" s="250" t="s">
        <v>337</v>
      </c>
      <c r="E51" s="251">
        <v>200</v>
      </c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40"/>
      <c r="V51" s="140"/>
      <c r="W51" s="140"/>
    </row>
    <row r="52" spans="1:23">
      <c r="A52" s="250"/>
      <c r="B52" s="250" t="s">
        <v>338</v>
      </c>
      <c r="C52" s="250"/>
      <c r="D52" s="250" t="s">
        <v>339</v>
      </c>
      <c r="E52" s="251">
        <v>3282.9</v>
      </c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</row>
    <row r="53" spans="1:23">
      <c r="A53" s="250"/>
      <c r="B53" s="250"/>
      <c r="C53" s="250" t="s">
        <v>281</v>
      </c>
      <c r="D53" s="250" t="s">
        <v>340</v>
      </c>
      <c r="E53" s="251">
        <v>2857.3</v>
      </c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</row>
    <row r="54" spans="1:23">
      <c r="A54" s="250"/>
      <c r="B54" s="250"/>
      <c r="C54" s="250" t="s">
        <v>290</v>
      </c>
      <c r="D54" s="250" t="s">
        <v>341</v>
      </c>
      <c r="E54" s="251">
        <v>134</v>
      </c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</row>
    <row r="55" spans="1:23">
      <c r="A55" s="250"/>
      <c r="B55" s="250"/>
      <c r="C55" s="250" t="s">
        <v>284</v>
      </c>
      <c r="D55" s="250" t="s">
        <v>342</v>
      </c>
      <c r="E55" s="251">
        <v>22</v>
      </c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40"/>
    </row>
    <row r="56" spans="1:23">
      <c r="A56" s="250"/>
      <c r="B56" s="250"/>
      <c r="C56" s="250" t="s">
        <v>313</v>
      </c>
      <c r="D56" s="250" t="s">
        <v>343</v>
      </c>
      <c r="E56" s="251">
        <v>52</v>
      </c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40"/>
    </row>
    <row r="57" spans="1:23">
      <c r="A57" s="250"/>
      <c r="B57" s="250"/>
      <c r="C57" s="250" t="s">
        <v>288</v>
      </c>
      <c r="D57" s="250" t="s">
        <v>344</v>
      </c>
      <c r="E57" s="251">
        <v>217.6</v>
      </c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40"/>
    </row>
    <row r="58" spans="1:23">
      <c r="A58" s="250"/>
      <c r="B58" s="250" t="s">
        <v>345</v>
      </c>
      <c r="C58" s="250"/>
      <c r="D58" s="250" t="s">
        <v>346</v>
      </c>
      <c r="E58" s="251">
        <v>347.2</v>
      </c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40"/>
      <c r="R58" s="140"/>
      <c r="S58" s="140"/>
      <c r="T58" s="140"/>
      <c r="U58" s="140"/>
      <c r="V58" s="140"/>
      <c r="W58" s="140"/>
    </row>
    <row r="59" spans="1:23">
      <c r="A59" s="250"/>
      <c r="B59" s="250"/>
      <c r="C59" s="250" t="s">
        <v>281</v>
      </c>
      <c r="D59" s="250" t="s">
        <v>347</v>
      </c>
      <c r="E59" s="251">
        <v>264.2</v>
      </c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</row>
    <row r="60" spans="1:23">
      <c r="A60" s="250"/>
      <c r="B60" s="250"/>
      <c r="C60" s="250" t="s">
        <v>288</v>
      </c>
      <c r="D60" s="250" t="s">
        <v>348</v>
      </c>
      <c r="E60" s="251">
        <v>83</v>
      </c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</row>
    <row r="61" spans="1:23">
      <c r="A61" s="250"/>
      <c r="B61" s="250" t="s">
        <v>349</v>
      </c>
      <c r="C61" s="250"/>
      <c r="D61" s="250" t="s">
        <v>350</v>
      </c>
      <c r="E61" s="251">
        <v>163.67</v>
      </c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</row>
    <row r="62" spans="1:23">
      <c r="A62" s="250"/>
      <c r="B62" s="250"/>
      <c r="C62" s="250" t="s">
        <v>281</v>
      </c>
      <c r="D62" s="250" t="s">
        <v>351</v>
      </c>
      <c r="E62" s="251">
        <v>83.67</v>
      </c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</row>
    <row r="63" spans="1:23">
      <c r="A63" s="250"/>
      <c r="B63" s="250"/>
      <c r="C63" s="250" t="s">
        <v>288</v>
      </c>
      <c r="D63" s="250" t="s">
        <v>352</v>
      </c>
      <c r="E63" s="251">
        <v>80</v>
      </c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</row>
    <row r="64" spans="1:23">
      <c r="A64" s="250"/>
      <c r="B64" s="250" t="s">
        <v>353</v>
      </c>
      <c r="C64" s="250"/>
      <c r="D64" s="250" t="s">
        <v>354</v>
      </c>
      <c r="E64" s="251">
        <v>46.35</v>
      </c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</row>
    <row r="65" spans="1:23">
      <c r="A65" s="250"/>
      <c r="B65" s="250"/>
      <c r="C65" s="250" t="s">
        <v>281</v>
      </c>
      <c r="D65" s="250" t="s">
        <v>355</v>
      </c>
      <c r="E65" s="251">
        <v>36.35</v>
      </c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</row>
    <row r="66" spans="1:23">
      <c r="A66" s="250"/>
      <c r="B66" s="250"/>
      <c r="C66" s="250" t="s">
        <v>288</v>
      </c>
      <c r="D66" s="250" t="s">
        <v>356</v>
      </c>
      <c r="E66" s="251">
        <v>10</v>
      </c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</row>
    <row r="67" spans="1:23">
      <c r="A67" s="250"/>
      <c r="B67" s="250" t="s">
        <v>357</v>
      </c>
      <c r="C67" s="250"/>
      <c r="D67" s="250" t="s">
        <v>358</v>
      </c>
      <c r="E67" s="251">
        <v>183.65</v>
      </c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40"/>
      <c r="W67" s="140"/>
    </row>
    <row r="68" spans="1:23">
      <c r="A68" s="250"/>
      <c r="B68" s="250"/>
      <c r="C68" s="250" t="s">
        <v>281</v>
      </c>
      <c r="D68" s="250" t="s">
        <v>359</v>
      </c>
      <c r="E68" s="251">
        <v>113.65</v>
      </c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40"/>
      <c r="W68" s="140"/>
    </row>
    <row r="69" spans="1:23">
      <c r="A69" s="250"/>
      <c r="B69" s="250"/>
      <c r="C69" s="250" t="s">
        <v>288</v>
      </c>
      <c r="D69" s="250" t="s">
        <v>360</v>
      </c>
      <c r="E69" s="251">
        <v>70</v>
      </c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140"/>
      <c r="W69" s="140"/>
    </row>
    <row r="70" spans="1:23">
      <c r="A70" s="250"/>
      <c r="B70" s="250" t="s">
        <v>361</v>
      </c>
      <c r="C70" s="250"/>
      <c r="D70" s="250" t="s">
        <v>362</v>
      </c>
      <c r="E70" s="251">
        <v>65.77</v>
      </c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40"/>
      <c r="W70" s="140"/>
    </row>
    <row r="71" spans="1:23">
      <c r="A71" s="250"/>
      <c r="B71" s="250"/>
      <c r="C71" s="250" t="s">
        <v>281</v>
      </c>
      <c r="D71" s="250" t="s">
        <v>363</v>
      </c>
      <c r="E71" s="251">
        <v>50.77</v>
      </c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40"/>
      <c r="W71" s="140"/>
    </row>
    <row r="72" spans="1:23">
      <c r="A72" s="250"/>
      <c r="B72" s="250"/>
      <c r="C72" s="250" t="s">
        <v>288</v>
      </c>
      <c r="D72" s="250" t="s">
        <v>364</v>
      </c>
      <c r="E72" s="251">
        <v>15</v>
      </c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40"/>
      <c r="W72" s="140"/>
    </row>
    <row r="73" spans="1:23">
      <c r="A73" s="250"/>
      <c r="B73" s="250" t="s">
        <v>365</v>
      </c>
      <c r="C73" s="250"/>
      <c r="D73" s="250" t="s">
        <v>366</v>
      </c>
      <c r="E73" s="251">
        <v>179.93</v>
      </c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</row>
    <row r="74" spans="1:23">
      <c r="A74" s="250"/>
      <c r="B74" s="250"/>
      <c r="C74" s="250" t="s">
        <v>281</v>
      </c>
      <c r="D74" s="250" t="s">
        <v>367</v>
      </c>
      <c r="E74" s="251">
        <v>89.93</v>
      </c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</row>
    <row r="75" spans="1:23">
      <c r="A75" s="250"/>
      <c r="B75" s="250"/>
      <c r="C75" s="250" t="s">
        <v>288</v>
      </c>
      <c r="D75" s="250" t="s">
        <v>368</v>
      </c>
      <c r="E75" s="251">
        <v>90</v>
      </c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0"/>
      <c r="V75" s="140"/>
      <c r="W75" s="140"/>
    </row>
    <row r="76" spans="1:23">
      <c r="A76" s="250"/>
      <c r="B76" s="250" t="s">
        <v>369</v>
      </c>
      <c r="C76" s="250"/>
      <c r="D76" s="250" t="s">
        <v>370</v>
      </c>
      <c r="E76" s="251">
        <v>3685.08</v>
      </c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</row>
    <row r="77" spans="1:23">
      <c r="A77" s="250"/>
      <c r="B77" s="250"/>
      <c r="C77" s="250" t="s">
        <v>281</v>
      </c>
      <c r="D77" s="250" t="s">
        <v>371</v>
      </c>
      <c r="E77" s="251">
        <v>1175.9</v>
      </c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40"/>
      <c r="W77" s="140"/>
    </row>
    <row r="78" ht="28.5" spans="1:23">
      <c r="A78" s="250"/>
      <c r="B78" s="250"/>
      <c r="C78" s="250" t="s">
        <v>290</v>
      </c>
      <c r="D78" s="250" t="s">
        <v>372</v>
      </c>
      <c r="E78" s="251">
        <v>1709.14</v>
      </c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40"/>
      <c r="W78" s="140"/>
    </row>
    <row r="79" spans="1:23">
      <c r="A79" s="250"/>
      <c r="B79" s="250"/>
      <c r="C79" s="250" t="s">
        <v>297</v>
      </c>
      <c r="D79" s="250" t="s">
        <v>373</v>
      </c>
      <c r="E79" s="251">
        <v>133.86</v>
      </c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</row>
    <row r="80" spans="1:23">
      <c r="A80" s="250"/>
      <c r="B80" s="250"/>
      <c r="C80" s="250" t="s">
        <v>301</v>
      </c>
      <c r="D80" s="250" t="s">
        <v>374</v>
      </c>
      <c r="E80" s="251">
        <v>666.18</v>
      </c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</row>
    <row r="81" spans="1:23">
      <c r="A81" s="250"/>
      <c r="B81" s="250" t="s">
        <v>375</v>
      </c>
      <c r="C81" s="250"/>
      <c r="D81" s="250" t="s">
        <v>376</v>
      </c>
      <c r="E81" s="251">
        <v>1959.14</v>
      </c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</row>
    <row r="82" spans="1:23">
      <c r="A82" s="250"/>
      <c r="B82" s="250"/>
      <c r="C82" s="250" t="s">
        <v>281</v>
      </c>
      <c r="D82" s="250" t="s">
        <v>377</v>
      </c>
      <c r="E82" s="251">
        <v>144.55</v>
      </c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  <c r="Q82" s="140"/>
      <c r="R82" s="140"/>
      <c r="S82" s="140"/>
      <c r="T82" s="140"/>
      <c r="U82" s="140"/>
      <c r="V82" s="140"/>
      <c r="W82" s="140"/>
    </row>
    <row r="83" spans="1:23">
      <c r="A83" s="250"/>
      <c r="B83" s="250"/>
      <c r="C83" s="250" t="s">
        <v>288</v>
      </c>
      <c r="D83" s="250" t="s">
        <v>378</v>
      </c>
      <c r="E83" s="251">
        <v>1814.59</v>
      </c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40"/>
      <c r="W83" s="140"/>
    </row>
    <row r="84" spans="1:23">
      <c r="A84" s="250"/>
      <c r="B84" s="250" t="s">
        <v>379</v>
      </c>
      <c r="C84" s="250"/>
      <c r="D84" s="250" t="s">
        <v>380</v>
      </c>
      <c r="E84" s="251">
        <v>466.33</v>
      </c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40"/>
      <c r="W84" s="140"/>
    </row>
    <row r="85" spans="1:23">
      <c r="A85" s="250"/>
      <c r="B85" s="250"/>
      <c r="C85" s="250" t="s">
        <v>281</v>
      </c>
      <c r="D85" s="250" t="s">
        <v>381</v>
      </c>
      <c r="E85" s="251">
        <v>121.33</v>
      </c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40"/>
      <c r="W85" s="140"/>
    </row>
    <row r="86" spans="1:23">
      <c r="A86" s="250"/>
      <c r="B86" s="250"/>
      <c r="C86" s="250" t="s">
        <v>288</v>
      </c>
      <c r="D86" s="250" t="s">
        <v>382</v>
      </c>
      <c r="E86" s="251">
        <v>345</v>
      </c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140"/>
    </row>
    <row r="87" spans="1:23">
      <c r="A87" s="250"/>
      <c r="B87" s="250" t="s">
        <v>383</v>
      </c>
      <c r="C87" s="250"/>
      <c r="D87" s="250" t="s">
        <v>384</v>
      </c>
      <c r="E87" s="251">
        <v>171.55</v>
      </c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</row>
    <row r="88" spans="1:23">
      <c r="A88" s="250"/>
      <c r="B88" s="250"/>
      <c r="C88" s="250" t="s">
        <v>281</v>
      </c>
      <c r="D88" s="250" t="s">
        <v>385</v>
      </c>
      <c r="E88" s="251">
        <v>51.55</v>
      </c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</row>
    <row r="89" spans="1:23">
      <c r="A89" s="250"/>
      <c r="B89" s="250"/>
      <c r="C89" s="250" t="s">
        <v>288</v>
      </c>
      <c r="D89" s="250" t="s">
        <v>386</v>
      </c>
      <c r="E89" s="251">
        <v>120</v>
      </c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</row>
    <row r="90" spans="1:23">
      <c r="A90" s="250"/>
      <c r="B90" s="250" t="s">
        <v>387</v>
      </c>
      <c r="C90" s="250"/>
      <c r="D90" s="250" t="s">
        <v>388</v>
      </c>
      <c r="E90" s="251">
        <v>35.17</v>
      </c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</row>
    <row r="91" spans="1:23">
      <c r="A91" s="250"/>
      <c r="B91" s="250"/>
      <c r="C91" s="250" t="s">
        <v>281</v>
      </c>
      <c r="D91" s="250" t="s">
        <v>389</v>
      </c>
      <c r="E91" s="251">
        <v>25.17</v>
      </c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</row>
    <row r="92" spans="1:23">
      <c r="A92" s="250"/>
      <c r="B92" s="250"/>
      <c r="C92" s="250" t="s">
        <v>288</v>
      </c>
      <c r="D92" s="250" t="s">
        <v>390</v>
      </c>
      <c r="E92" s="251">
        <v>10</v>
      </c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</row>
    <row r="93" spans="1:23">
      <c r="A93" s="250" t="s">
        <v>391</v>
      </c>
      <c r="B93" s="250"/>
      <c r="C93" s="250"/>
      <c r="D93" s="250" t="s">
        <v>392</v>
      </c>
      <c r="E93" s="251">
        <v>158</v>
      </c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</row>
    <row r="94" spans="1:23">
      <c r="A94" s="250"/>
      <c r="B94" s="250" t="s">
        <v>313</v>
      </c>
      <c r="C94" s="250"/>
      <c r="D94" s="250" t="s">
        <v>393</v>
      </c>
      <c r="E94" s="251">
        <v>158</v>
      </c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</row>
    <row r="95" spans="1:23">
      <c r="A95" s="250"/>
      <c r="B95" s="250"/>
      <c r="C95" s="250" t="s">
        <v>324</v>
      </c>
      <c r="D95" s="250" t="s">
        <v>394</v>
      </c>
      <c r="E95" s="251">
        <v>158</v>
      </c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</row>
    <row r="96" spans="1:23">
      <c r="A96" s="250" t="s">
        <v>395</v>
      </c>
      <c r="B96" s="250"/>
      <c r="C96" s="250"/>
      <c r="D96" s="250" t="s">
        <v>396</v>
      </c>
      <c r="E96" s="251">
        <v>51316</v>
      </c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</row>
    <row r="97" spans="1:23">
      <c r="A97" s="250"/>
      <c r="B97" s="250" t="s">
        <v>290</v>
      </c>
      <c r="C97" s="250"/>
      <c r="D97" s="250" t="s">
        <v>397</v>
      </c>
      <c r="E97" s="251">
        <v>2579.59</v>
      </c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</row>
    <row r="98" spans="1:23">
      <c r="A98" s="250"/>
      <c r="B98" s="250"/>
      <c r="C98" s="250" t="s">
        <v>281</v>
      </c>
      <c r="D98" s="250" t="s">
        <v>398</v>
      </c>
      <c r="E98" s="251">
        <v>1409.79</v>
      </c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</row>
    <row r="99" spans="1:23">
      <c r="A99" s="250"/>
      <c r="B99" s="250"/>
      <c r="C99" s="250" t="s">
        <v>288</v>
      </c>
      <c r="D99" s="250" t="s">
        <v>399</v>
      </c>
      <c r="E99" s="251">
        <v>1169.8</v>
      </c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</row>
    <row r="100" spans="1:23">
      <c r="A100" s="250"/>
      <c r="B100" s="250" t="s">
        <v>284</v>
      </c>
      <c r="C100" s="250"/>
      <c r="D100" s="250" t="s">
        <v>400</v>
      </c>
      <c r="E100" s="251">
        <v>1283.28</v>
      </c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</row>
    <row r="101" spans="1:23">
      <c r="A101" s="250"/>
      <c r="B101" s="250"/>
      <c r="C101" s="250" t="s">
        <v>281</v>
      </c>
      <c r="D101" s="250" t="s">
        <v>401</v>
      </c>
      <c r="E101" s="251">
        <v>983.28</v>
      </c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</row>
    <row r="102" spans="1:23">
      <c r="A102" s="250"/>
      <c r="B102" s="250"/>
      <c r="C102" s="250" t="s">
        <v>288</v>
      </c>
      <c r="D102" s="250" t="s">
        <v>402</v>
      </c>
      <c r="E102" s="251">
        <v>300</v>
      </c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</row>
    <row r="103" spans="1:23">
      <c r="A103" s="250"/>
      <c r="B103" s="250" t="s">
        <v>294</v>
      </c>
      <c r="C103" s="250"/>
      <c r="D103" s="250" t="s">
        <v>403</v>
      </c>
      <c r="E103" s="251">
        <v>3151.74</v>
      </c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</row>
    <row r="104" spans="1:23">
      <c r="A104" s="250"/>
      <c r="B104" s="250"/>
      <c r="C104" s="250" t="s">
        <v>281</v>
      </c>
      <c r="D104" s="250" t="s">
        <v>404</v>
      </c>
      <c r="E104" s="251">
        <v>2021.74</v>
      </c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</row>
    <row r="105" spans="1:23">
      <c r="A105" s="250"/>
      <c r="B105" s="250"/>
      <c r="C105" s="250" t="s">
        <v>288</v>
      </c>
      <c r="D105" s="250" t="s">
        <v>405</v>
      </c>
      <c r="E105" s="251">
        <v>1130</v>
      </c>
      <c r="F105" s="140"/>
      <c r="G105" s="140"/>
      <c r="H105" s="140"/>
      <c r="I105" s="140"/>
      <c r="J105" s="140"/>
      <c r="K105" s="140"/>
      <c r="L105" s="140"/>
      <c r="M105" s="140"/>
      <c r="N105" s="140"/>
      <c r="O105" s="140"/>
      <c r="P105" s="140"/>
      <c r="Q105" s="140"/>
      <c r="R105" s="140"/>
      <c r="S105" s="140"/>
      <c r="T105" s="140"/>
      <c r="U105" s="140"/>
      <c r="V105" s="140"/>
      <c r="W105" s="140"/>
    </row>
    <row r="106" spans="1:23">
      <c r="A106" s="250"/>
      <c r="B106" s="250" t="s">
        <v>313</v>
      </c>
      <c r="C106" s="250"/>
      <c r="D106" s="250" t="s">
        <v>406</v>
      </c>
      <c r="E106" s="251">
        <v>191.54</v>
      </c>
      <c r="F106" s="140"/>
      <c r="G106" s="140"/>
      <c r="H106" s="140"/>
      <c r="I106" s="140"/>
      <c r="J106" s="140"/>
      <c r="K106" s="140"/>
      <c r="L106" s="140"/>
      <c r="M106" s="140"/>
      <c r="N106" s="140"/>
      <c r="O106" s="140"/>
      <c r="P106" s="140"/>
      <c r="Q106" s="140"/>
      <c r="R106" s="140"/>
      <c r="S106" s="140"/>
      <c r="T106" s="140"/>
      <c r="U106" s="140"/>
      <c r="V106" s="140"/>
      <c r="W106" s="140"/>
    </row>
    <row r="107" spans="1:23">
      <c r="A107" s="250"/>
      <c r="B107" s="250"/>
      <c r="C107" s="250" t="s">
        <v>281</v>
      </c>
      <c r="D107" s="250" t="s">
        <v>407</v>
      </c>
      <c r="E107" s="251">
        <v>74.54</v>
      </c>
      <c r="F107" s="140"/>
      <c r="G107" s="140"/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  <c r="R107" s="140"/>
      <c r="S107" s="140"/>
      <c r="T107" s="140"/>
      <c r="U107" s="140"/>
      <c r="V107" s="140"/>
      <c r="W107" s="140"/>
    </row>
    <row r="108" spans="1:23">
      <c r="A108" s="250"/>
      <c r="B108" s="250"/>
      <c r="C108" s="250" t="s">
        <v>294</v>
      </c>
      <c r="D108" s="250" t="s">
        <v>408</v>
      </c>
      <c r="E108" s="251">
        <v>40</v>
      </c>
      <c r="F108" s="140"/>
      <c r="G108" s="140"/>
      <c r="H108" s="140"/>
      <c r="I108" s="140"/>
      <c r="J108" s="140"/>
      <c r="K108" s="140"/>
      <c r="L108" s="140"/>
      <c r="M108" s="140"/>
      <c r="N108" s="140"/>
      <c r="O108" s="140"/>
      <c r="P108" s="140"/>
      <c r="Q108" s="140"/>
      <c r="R108" s="140"/>
      <c r="S108" s="140"/>
      <c r="T108" s="140"/>
      <c r="U108" s="140"/>
      <c r="V108" s="140"/>
      <c r="W108" s="140"/>
    </row>
    <row r="109" spans="1:23">
      <c r="A109" s="250"/>
      <c r="B109" s="250"/>
      <c r="C109" s="250" t="s">
        <v>324</v>
      </c>
      <c r="D109" s="250" t="s">
        <v>409</v>
      </c>
      <c r="E109" s="251">
        <v>28</v>
      </c>
      <c r="F109" s="140"/>
      <c r="G109" s="140"/>
      <c r="H109" s="140"/>
      <c r="I109" s="140"/>
      <c r="J109" s="140"/>
      <c r="K109" s="140"/>
      <c r="L109" s="140"/>
      <c r="M109" s="140"/>
      <c r="N109" s="140"/>
      <c r="O109" s="140"/>
      <c r="P109" s="140"/>
      <c r="Q109" s="140"/>
      <c r="R109" s="140"/>
      <c r="S109" s="140"/>
      <c r="T109" s="140"/>
      <c r="U109" s="140"/>
      <c r="V109" s="140"/>
      <c r="W109" s="140"/>
    </row>
    <row r="110" spans="1:23">
      <c r="A110" s="250"/>
      <c r="B110" s="250"/>
      <c r="C110" s="250" t="s">
        <v>288</v>
      </c>
      <c r="D110" s="250" t="s">
        <v>410</v>
      </c>
      <c r="E110" s="251">
        <v>49</v>
      </c>
      <c r="F110" s="140"/>
      <c r="G110" s="140"/>
      <c r="H110" s="140"/>
      <c r="I110" s="140"/>
      <c r="J110" s="140"/>
      <c r="K110" s="140"/>
      <c r="L110" s="140"/>
      <c r="M110" s="140"/>
      <c r="N110" s="140"/>
      <c r="O110" s="140"/>
      <c r="P110" s="140"/>
      <c r="Q110" s="140"/>
      <c r="R110" s="140"/>
      <c r="S110" s="140"/>
      <c r="T110" s="140"/>
      <c r="U110" s="140"/>
      <c r="V110" s="140"/>
      <c r="W110" s="140"/>
    </row>
    <row r="111" spans="1:23">
      <c r="A111" s="250"/>
      <c r="B111" s="250" t="s">
        <v>288</v>
      </c>
      <c r="C111" s="250"/>
      <c r="D111" s="250" t="s">
        <v>411</v>
      </c>
      <c r="E111" s="251">
        <v>44109.85</v>
      </c>
      <c r="F111" s="140"/>
      <c r="G111" s="140"/>
      <c r="H111" s="140"/>
      <c r="I111" s="140"/>
      <c r="J111" s="140"/>
      <c r="K111" s="140"/>
      <c r="L111" s="140"/>
      <c r="M111" s="140"/>
      <c r="N111" s="140"/>
      <c r="O111" s="140"/>
      <c r="P111" s="140"/>
      <c r="Q111" s="140"/>
      <c r="R111" s="140"/>
      <c r="S111" s="140"/>
      <c r="T111" s="140"/>
      <c r="U111" s="140"/>
      <c r="V111" s="140"/>
      <c r="W111" s="140"/>
    </row>
    <row r="112" spans="1:23">
      <c r="A112" s="250"/>
      <c r="B112" s="250"/>
      <c r="C112" s="250" t="s">
        <v>281</v>
      </c>
      <c r="D112" s="250" t="s">
        <v>412</v>
      </c>
      <c r="E112" s="251">
        <v>44109.85</v>
      </c>
      <c r="F112" s="140"/>
      <c r="G112" s="140"/>
      <c r="H112" s="140"/>
      <c r="I112" s="140"/>
      <c r="J112" s="140"/>
      <c r="K112" s="140"/>
      <c r="L112" s="140"/>
      <c r="M112" s="140"/>
      <c r="N112" s="140"/>
      <c r="O112" s="140"/>
      <c r="P112" s="140"/>
      <c r="Q112" s="140"/>
      <c r="R112" s="140"/>
      <c r="S112" s="140"/>
      <c r="T112" s="140"/>
      <c r="U112" s="140"/>
      <c r="V112" s="140"/>
      <c r="W112" s="140"/>
    </row>
    <row r="113" spans="1:23">
      <c r="A113" s="250" t="s">
        <v>413</v>
      </c>
      <c r="B113" s="250"/>
      <c r="C113" s="250"/>
      <c r="D113" s="250" t="s">
        <v>414</v>
      </c>
      <c r="E113" s="251">
        <v>76585</v>
      </c>
      <c r="F113" s="140"/>
      <c r="G113" s="140"/>
      <c r="H113" s="140"/>
      <c r="I113" s="140"/>
      <c r="J113" s="140"/>
      <c r="K113" s="140"/>
      <c r="L113" s="140"/>
      <c r="M113" s="140"/>
      <c r="N113" s="140"/>
      <c r="O113" s="140"/>
      <c r="P113" s="140"/>
      <c r="Q113" s="140"/>
      <c r="R113" s="140"/>
      <c r="S113" s="140"/>
      <c r="T113" s="140"/>
      <c r="U113" s="140"/>
      <c r="V113" s="140"/>
      <c r="W113" s="140"/>
    </row>
    <row r="114" spans="1:23">
      <c r="A114" s="250"/>
      <c r="B114" s="250" t="s">
        <v>281</v>
      </c>
      <c r="C114" s="250"/>
      <c r="D114" s="250" t="s">
        <v>415</v>
      </c>
      <c r="E114" s="251">
        <v>11228.62</v>
      </c>
      <c r="F114" s="140"/>
      <c r="G114" s="140"/>
      <c r="H114" s="140"/>
      <c r="I114" s="140"/>
      <c r="J114" s="140"/>
      <c r="K114" s="140"/>
      <c r="L114" s="140"/>
      <c r="M114" s="140"/>
      <c r="N114" s="140"/>
      <c r="O114" s="140"/>
      <c r="P114" s="140"/>
      <c r="Q114" s="140"/>
      <c r="R114" s="140"/>
      <c r="S114" s="140"/>
      <c r="T114" s="140"/>
      <c r="U114" s="140"/>
      <c r="V114" s="140"/>
      <c r="W114" s="140"/>
    </row>
    <row r="115" spans="1:23">
      <c r="A115" s="250"/>
      <c r="B115" s="250"/>
      <c r="C115" s="250" t="s">
        <v>281</v>
      </c>
      <c r="D115" s="250" t="s">
        <v>416</v>
      </c>
      <c r="E115" s="251">
        <v>466.26</v>
      </c>
      <c r="F115" s="140"/>
      <c r="G115" s="140"/>
      <c r="H115" s="140"/>
      <c r="I115" s="140"/>
      <c r="J115" s="140"/>
      <c r="K115" s="140"/>
      <c r="L115" s="140"/>
      <c r="M115" s="140"/>
      <c r="N115" s="140"/>
      <c r="O115" s="140"/>
      <c r="P115" s="140"/>
      <c r="Q115" s="140"/>
      <c r="R115" s="140"/>
      <c r="S115" s="140"/>
      <c r="T115" s="140"/>
      <c r="U115" s="140"/>
      <c r="V115" s="140"/>
      <c r="W115" s="140"/>
    </row>
    <row r="116" spans="1:23">
      <c r="A116" s="250"/>
      <c r="B116" s="250"/>
      <c r="C116" s="250" t="s">
        <v>288</v>
      </c>
      <c r="D116" s="250" t="s">
        <v>417</v>
      </c>
      <c r="E116" s="251">
        <v>10762.36</v>
      </c>
      <c r="F116" s="140"/>
      <c r="G116" s="140"/>
      <c r="H116" s="140"/>
      <c r="I116" s="140"/>
      <c r="J116" s="140"/>
      <c r="K116" s="140"/>
      <c r="L116" s="140"/>
      <c r="M116" s="140"/>
      <c r="N116" s="140"/>
      <c r="O116" s="140"/>
      <c r="P116" s="140"/>
      <c r="Q116" s="140"/>
      <c r="R116" s="140"/>
      <c r="S116" s="140"/>
      <c r="T116" s="140"/>
      <c r="U116" s="140"/>
      <c r="V116" s="140"/>
      <c r="W116" s="140"/>
    </row>
    <row r="117" spans="1:23">
      <c r="A117" s="250"/>
      <c r="B117" s="250" t="s">
        <v>290</v>
      </c>
      <c r="C117" s="250"/>
      <c r="D117" s="250" t="s">
        <v>418</v>
      </c>
      <c r="E117" s="251">
        <v>57267.85</v>
      </c>
      <c r="F117" s="140"/>
      <c r="G117" s="140"/>
      <c r="H117" s="140"/>
      <c r="I117" s="140"/>
      <c r="J117" s="140"/>
      <c r="K117" s="140"/>
      <c r="L117" s="140"/>
      <c r="M117" s="140"/>
      <c r="N117" s="140"/>
      <c r="O117" s="140"/>
      <c r="P117" s="140"/>
      <c r="Q117" s="140"/>
      <c r="R117" s="140"/>
      <c r="S117" s="140"/>
      <c r="T117" s="140"/>
      <c r="U117" s="140"/>
      <c r="V117" s="140"/>
      <c r="W117" s="140"/>
    </row>
    <row r="118" spans="1:23">
      <c r="A118" s="250"/>
      <c r="B118" s="250"/>
      <c r="C118" s="250" t="s">
        <v>281</v>
      </c>
      <c r="D118" s="250" t="s">
        <v>419</v>
      </c>
      <c r="E118" s="251">
        <v>1377.43</v>
      </c>
      <c r="F118" s="140"/>
      <c r="G118" s="140"/>
      <c r="H118" s="140"/>
      <c r="I118" s="140"/>
      <c r="J118" s="140"/>
      <c r="K118" s="140"/>
      <c r="L118" s="140"/>
      <c r="M118" s="140"/>
      <c r="N118" s="140"/>
      <c r="O118" s="140"/>
      <c r="P118" s="140"/>
      <c r="Q118" s="140"/>
      <c r="R118" s="140"/>
      <c r="S118" s="140"/>
      <c r="T118" s="140"/>
      <c r="U118" s="140"/>
      <c r="V118" s="140"/>
      <c r="W118" s="140"/>
    </row>
    <row r="119" spans="1:23">
      <c r="A119" s="250"/>
      <c r="B119" s="250"/>
      <c r="C119" s="250" t="s">
        <v>290</v>
      </c>
      <c r="D119" s="250" t="s">
        <v>420</v>
      </c>
      <c r="E119" s="251">
        <v>35928.97</v>
      </c>
      <c r="F119" s="140"/>
      <c r="G119" s="140"/>
      <c r="H119" s="140"/>
      <c r="I119" s="140"/>
      <c r="J119" s="140"/>
      <c r="K119" s="140"/>
      <c r="L119" s="140"/>
      <c r="M119" s="140"/>
      <c r="N119" s="140"/>
      <c r="O119" s="140"/>
      <c r="P119" s="140"/>
      <c r="Q119" s="140"/>
      <c r="R119" s="140"/>
      <c r="S119" s="140"/>
      <c r="T119" s="140"/>
      <c r="U119" s="140"/>
      <c r="V119" s="140"/>
      <c r="W119" s="140"/>
    </row>
    <row r="120" spans="1:23">
      <c r="A120" s="250"/>
      <c r="B120" s="250"/>
      <c r="C120" s="250" t="s">
        <v>297</v>
      </c>
      <c r="D120" s="250" t="s">
        <v>421</v>
      </c>
      <c r="E120" s="251">
        <v>17570.3</v>
      </c>
      <c r="F120" s="140"/>
      <c r="G120" s="140"/>
      <c r="H120" s="140"/>
      <c r="I120" s="140"/>
      <c r="J120" s="140"/>
      <c r="K120" s="140"/>
      <c r="L120" s="140"/>
      <c r="M120" s="140"/>
      <c r="N120" s="140"/>
      <c r="O120" s="140"/>
      <c r="P120" s="140"/>
      <c r="Q120" s="140"/>
      <c r="R120" s="140"/>
      <c r="S120" s="140"/>
      <c r="T120" s="140"/>
      <c r="U120" s="140"/>
      <c r="V120" s="140"/>
      <c r="W120" s="140"/>
    </row>
    <row r="121" spans="1:23">
      <c r="A121" s="250"/>
      <c r="B121" s="250"/>
      <c r="C121" s="250" t="s">
        <v>284</v>
      </c>
      <c r="D121" s="250" t="s">
        <v>422</v>
      </c>
      <c r="E121" s="251">
        <v>2391.15</v>
      </c>
      <c r="F121" s="140"/>
      <c r="G121" s="140"/>
      <c r="H121" s="140"/>
      <c r="I121" s="140"/>
      <c r="J121" s="140"/>
      <c r="K121" s="140"/>
      <c r="L121" s="140"/>
      <c r="M121" s="140"/>
      <c r="N121" s="140"/>
      <c r="O121" s="140"/>
      <c r="P121" s="140"/>
      <c r="Q121" s="140"/>
      <c r="R121" s="140"/>
      <c r="S121" s="140"/>
      <c r="T121" s="140"/>
      <c r="U121" s="140"/>
      <c r="V121" s="140"/>
      <c r="W121" s="140"/>
    </row>
    <row r="122" spans="1:23">
      <c r="A122" s="250"/>
      <c r="B122" s="250" t="s">
        <v>286</v>
      </c>
      <c r="C122" s="250"/>
      <c r="D122" s="250" t="s">
        <v>423</v>
      </c>
      <c r="E122" s="251">
        <v>88.53</v>
      </c>
      <c r="F122" s="140"/>
      <c r="G122" s="140"/>
      <c r="H122" s="140"/>
      <c r="I122" s="140"/>
      <c r="J122" s="140"/>
      <c r="K122" s="140"/>
      <c r="L122" s="140"/>
      <c r="M122" s="140"/>
      <c r="N122" s="140"/>
      <c r="O122" s="140"/>
      <c r="P122" s="140"/>
      <c r="Q122" s="140"/>
      <c r="R122" s="140"/>
      <c r="S122" s="140"/>
      <c r="T122" s="140"/>
      <c r="U122" s="140"/>
      <c r="V122" s="140"/>
      <c r="W122" s="140"/>
    </row>
    <row r="123" spans="1:23">
      <c r="A123" s="250"/>
      <c r="B123" s="250"/>
      <c r="C123" s="250" t="s">
        <v>290</v>
      </c>
      <c r="D123" s="250" t="s">
        <v>424</v>
      </c>
      <c r="E123" s="251">
        <v>88.53</v>
      </c>
      <c r="F123" s="140"/>
      <c r="G123" s="140"/>
      <c r="H123" s="140"/>
      <c r="I123" s="140"/>
      <c r="J123" s="140"/>
      <c r="K123" s="140"/>
      <c r="L123" s="140"/>
      <c r="M123" s="140"/>
      <c r="N123" s="140"/>
      <c r="O123" s="140"/>
      <c r="P123" s="140"/>
      <c r="Q123" s="140"/>
      <c r="R123" s="140"/>
      <c r="S123" s="140"/>
      <c r="T123" s="140"/>
      <c r="U123" s="140"/>
      <c r="V123" s="140"/>
      <c r="W123" s="140"/>
    </row>
    <row r="124" spans="1:23">
      <c r="A124" s="250"/>
      <c r="B124" s="250" t="s">
        <v>425</v>
      </c>
      <c r="C124" s="250"/>
      <c r="D124" s="250" t="s">
        <v>426</v>
      </c>
      <c r="E124" s="251">
        <v>8000</v>
      </c>
      <c r="F124" s="140"/>
      <c r="G124" s="140"/>
      <c r="H124" s="140"/>
      <c r="I124" s="140"/>
      <c r="J124" s="140"/>
      <c r="K124" s="140"/>
      <c r="L124" s="140"/>
      <c r="M124" s="140"/>
      <c r="N124" s="140"/>
      <c r="O124" s="140"/>
      <c r="P124" s="140"/>
      <c r="Q124" s="140"/>
      <c r="R124" s="140"/>
      <c r="S124" s="140"/>
      <c r="T124" s="140"/>
      <c r="U124" s="140"/>
      <c r="V124" s="140"/>
      <c r="W124" s="140"/>
    </row>
    <row r="125" spans="1:23">
      <c r="A125" s="250"/>
      <c r="B125" s="250"/>
      <c r="C125" s="250" t="s">
        <v>288</v>
      </c>
      <c r="D125" s="250" t="s">
        <v>427</v>
      </c>
      <c r="E125" s="251">
        <v>8000</v>
      </c>
      <c r="F125" s="140"/>
      <c r="G125" s="140"/>
      <c r="H125" s="140"/>
      <c r="I125" s="140"/>
      <c r="J125" s="140"/>
      <c r="K125" s="140"/>
      <c r="L125" s="140"/>
      <c r="M125" s="140"/>
      <c r="N125" s="140"/>
      <c r="O125" s="140"/>
      <c r="P125" s="140"/>
      <c r="Q125" s="140"/>
      <c r="R125" s="140"/>
      <c r="S125" s="140"/>
      <c r="T125" s="140"/>
      <c r="U125" s="140"/>
      <c r="V125" s="140"/>
      <c r="W125" s="140"/>
    </row>
    <row r="126" spans="1:23">
      <c r="A126" s="250" t="s">
        <v>428</v>
      </c>
      <c r="B126" s="250"/>
      <c r="C126" s="250"/>
      <c r="D126" s="250" t="s">
        <v>429</v>
      </c>
      <c r="E126" s="251">
        <v>13771</v>
      </c>
      <c r="F126" s="140"/>
      <c r="G126" s="140"/>
      <c r="H126" s="140"/>
      <c r="I126" s="140"/>
      <c r="J126" s="140"/>
      <c r="K126" s="140"/>
      <c r="L126" s="140"/>
      <c r="M126" s="140"/>
      <c r="N126" s="140"/>
      <c r="O126" s="140"/>
      <c r="P126" s="140"/>
      <c r="Q126" s="140"/>
      <c r="R126" s="140"/>
      <c r="S126" s="140"/>
      <c r="T126" s="140"/>
      <c r="U126" s="140"/>
      <c r="V126" s="140"/>
      <c r="W126" s="140"/>
    </row>
    <row r="127" spans="1:23">
      <c r="A127" s="250"/>
      <c r="B127" s="250" t="s">
        <v>281</v>
      </c>
      <c r="C127" s="250"/>
      <c r="D127" s="250" t="s">
        <v>430</v>
      </c>
      <c r="E127" s="251">
        <v>6659.25</v>
      </c>
      <c r="F127" s="140"/>
      <c r="G127" s="140"/>
      <c r="H127" s="140"/>
      <c r="I127" s="140"/>
      <c r="J127" s="140"/>
      <c r="K127" s="140"/>
      <c r="L127" s="140"/>
      <c r="M127" s="140"/>
      <c r="N127" s="140"/>
      <c r="O127" s="140"/>
      <c r="P127" s="140"/>
      <c r="Q127" s="140"/>
      <c r="R127" s="140"/>
      <c r="S127" s="140"/>
      <c r="T127" s="140"/>
      <c r="U127" s="140"/>
      <c r="V127" s="140"/>
      <c r="W127" s="140"/>
    </row>
    <row r="128" spans="1:23">
      <c r="A128" s="250"/>
      <c r="B128" s="250"/>
      <c r="C128" s="250" t="s">
        <v>281</v>
      </c>
      <c r="D128" s="250" t="s">
        <v>431</v>
      </c>
      <c r="E128" s="251">
        <v>109.05</v>
      </c>
      <c r="F128" s="140"/>
      <c r="G128" s="140"/>
      <c r="H128" s="140"/>
      <c r="I128" s="140"/>
      <c r="J128" s="140"/>
      <c r="K128" s="140"/>
      <c r="L128" s="140"/>
      <c r="M128" s="140"/>
      <c r="N128" s="140"/>
      <c r="O128" s="140"/>
      <c r="P128" s="140"/>
      <c r="Q128" s="140"/>
      <c r="R128" s="140"/>
      <c r="S128" s="140"/>
      <c r="T128" s="140"/>
      <c r="U128" s="140"/>
      <c r="V128" s="140"/>
      <c r="W128" s="140"/>
    </row>
    <row r="129" spans="1:23">
      <c r="A129" s="250"/>
      <c r="B129" s="250"/>
      <c r="C129" s="250" t="s">
        <v>288</v>
      </c>
      <c r="D129" s="250" t="s">
        <v>432</v>
      </c>
      <c r="E129" s="251">
        <v>6550.2</v>
      </c>
      <c r="F129" s="140"/>
      <c r="G129" s="140"/>
      <c r="H129" s="140"/>
      <c r="I129" s="140"/>
      <c r="J129" s="140"/>
      <c r="K129" s="140"/>
      <c r="L129" s="140"/>
      <c r="M129" s="140"/>
      <c r="N129" s="140"/>
      <c r="O129" s="140"/>
      <c r="P129" s="140"/>
      <c r="Q129" s="140"/>
      <c r="R129" s="140"/>
      <c r="S129" s="140"/>
      <c r="T129" s="140"/>
      <c r="U129" s="140"/>
      <c r="V129" s="140"/>
      <c r="W129" s="140"/>
    </row>
    <row r="130" spans="1:23">
      <c r="A130" s="250"/>
      <c r="B130" s="250" t="s">
        <v>294</v>
      </c>
      <c r="C130" s="250"/>
      <c r="D130" s="250" t="s">
        <v>433</v>
      </c>
      <c r="E130" s="251">
        <v>821.75</v>
      </c>
      <c r="F130" s="140"/>
      <c r="G130" s="140"/>
      <c r="H130" s="140"/>
      <c r="I130" s="140"/>
      <c r="J130" s="140"/>
      <c r="K130" s="140"/>
      <c r="L130" s="140"/>
      <c r="M130" s="140"/>
      <c r="N130" s="140"/>
      <c r="O130" s="140"/>
      <c r="P130" s="140"/>
      <c r="Q130" s="140"/>
      <c r="R130" s="140"/>
      <c r="S130" s="140"/>
      <c r="T130" s="140"/>
      <c r="U130" s="140"/>
      <c r="V130" s="140"/>
      <c r="W130" s="140"/>
    </row>
    <row r="131" spans="1:23">
      <c r="A131" s="250"/>
      <c r="B131" s="250"/>
      <c r="C131" s="250" t="s">
        <v>281</v>
      </c>
      <c r="D131" s="250" t="s">
        <v>434</v>
      </c>
      <c r="E131" s="251">
        <v>221.75</v>
      </c>
      <c r="F131" s="140"/>
      <c r="G131" s="140"/>
      <c r="H131" s="140"/>
      <c r="I131" s="140"/>
      <c r="J131" s="140"/>
      <c r="K131" s="140"/>
      <c r="L131" s="140"/>
      <c r="M131" s="140"/>
      <c r="N131" s="140"/>
      <c r="O131" s="140"/>
      <c r="P131" s="140"/>
      <c r="Q131" s="140"/>
      <c r="R131" s="140"/>
      <c r="S131" s="140"/>
      <c r="T131" s="140"/>
      <c r="U131" s="140"/>
      <c r="V131" s="140"/>
      <c r="W131" s="140"/>
    </row>
    <row r="132" spans="1:23">
      <c r="A132" s="250"/>
      <c r="B132" s="250"/>
      <c r="C132" s="250" t="s">
        <v>288</v>
      </c>
      <c r="D132" s="250" t="s">
        <v>435</v>
      </c>
      <c r="E132" s="251">
        <v>600</v>
      </c>
      <c r="F132" s="140"/>
      <c r="G132" s="140"/>
      <c r="H132" s="140"/>
      <c r="I132" s="140"/>
      <c r="J132" s="140"/>
      <c r="K132" s="140"/>
      <c r="L132" s="140"/>
      <c r="M132" s="140"/>
      <c r="N132" s="140"/>
      <c r="O132" s="140"/>
      <c r="P132" s="140"/>
      <c r="Q132" s="140"/>
      <c r="R132" s="140"/>
      <c r="S132" s="140"/>
      <c r="T132" s="140"/>
      <c r="U132" s="140"/>
      <c r="V132" s="140"/>
      <c r="W132" s="140"/>
    </row>
    <row r="133" spans="1:23">
      <c r="A133" s="250"/>
      <c r="B133" s="250" t="s">
        <v>324</v>
      </c>
      <c r="C133" s="250"/>
      <c r="D133" s="250" t="s">
        <v>436</v>
      </c>
      <c r="E133" s="251">
        <v>60</v>
      </c>
      <c r="F133" s="140"/>
      <c r="G133" s="140"/>
      <c r="H133" s="140"/>
      <c r="I133" s="140"/>
      <c r="J133" s="140"/>
      <c r="K133" s="140"/>
      <c r="L133" s="140"/>
      <c r="M133" s="140"/>
      <c r="N133" s="140"/>
      <c r="O133" s="140"/>
      <c r="P133" s="140"/>
      <c r="Q133" s="140"/>
      <c r="R133" s="140"/>
      <c r="S133" s="140"/>
      <c r="T133" s="140"/>
      <c r="U133" s="140"/>
      <c r="V133" s="140"/>
      <c r="W133" s="140"/>
    </row>
    <row r="134" spans="1:23">
      <c r="A134" s="250"/>
      <c r="B134" s="250"/>
      <c r="C134" s="250" t="s">
        <v>290</v>
      </c>
      <c r="D134" s="250" t="s">
        <v>437</v>
      </c>
      <c r="E134" s="251">
        <v>60</v>
      </c>
      <c r="F134" s="140"/>
      <c r="G134" s="140"/>
      <c r="H134" s="140"/>
      <c r="I134" s="140"/>
      <c r="J134" s="140"/>
      <c r="K134" s="140"/>
      <c r="L134" s="140"/>
      <c r="M134" s="140"/>
      <c r="N134" s="140"/>
      <c r="O134" s="140"/>
      <c r="P134" s="140"/>
      <c r="Q134" s="140"/>
      <c r="R134" s="140"/>
      <c r="S134" s="140"/>
      <c r="T134" s="140"/>
      <c r="U134" s="140"/>
      <c r="V134" s="140"/>
      <c r="W134" s="140"/>
    </row>
    <row r="135" spans="1:23">
      <c r="A135" s="250"/>
      <c r="B135" s="250" t="s">
        <v>288</v>
      </c>
      <c r="C135" s="250"/>
      <c r="D135" s="250" t="s">
        <v>438</v>
      </c>
      <c r="E135" s="251">
        <v>6230</v>
      </c>
      <c r="F135" s="140"/>
      <c r="G135" s="140"/>
      <c r="H135" s="140"/>
      <c r="I135" s="140"/>
      <c r="J135" s="140"/>
      <c r="K135" s="140"/>
      <c r="L135" s="140"/>
      <c r="M135" s="140"/>
      <c r="N135" s="140"/>
      <c r="O135" s="140"/>
      <c r="P135" s="140"/>
      <c r="Q135" s="140"/>
      <c r="R135" s="140"/>
      <c r="S135" s="140"/>
      <c r="T135" s="140"/>
      <c r="U135" s="140"/>
      <c r="V135" s="140"/>
      <c r="W135" s="140"/>
    </row>
    <row r="136" spans="1:23">
      <c r="A136" s="250"/>
      <c r="B136" s="250"/>
      <c r="C136" s="250" t="s">
        <v>288</v>
      </c>
      <c r="D136" s="250" t="s">
        <v>439</v>
      </c>
      <c r="E136" s="251">
        <v>6230</v>
      </c>
      <c r="F136" s="140"/>
      <c r="G136" s="140"/>
      <c r="H136" s="140"/>
      <c r="I136" s="140"/>
      <c r="J136" s="140"/>
      <c r="K136" s="140"/>
      <c r="L136" s="140"/>
      <c r="M136" s="140"/>
      <c r="N136" s="140"/>
      <c r="O136" s="140"/>
      <c r="P136" s="140"/>
      <c r="Q136" s="140"/>
      <c r="R136" s="140"/>
      <c r="S136" s="140"/>
      <c r="T136" s="140"/>
      <c r="U136" s="140"/>
      <c r="V136" s="140"/>
      <c r="W136" s="140"/>
    </row>
    <row r="137" spans="1:23">
      <c r="A137" s="250" t="s">
        <v>440</v>
      </c>
      <c r="B137" s="250"/>
      <c r="C137" s="250"/>
      <c r="D137" s="250" t="s">
        <v>441</v>
      </c>
      <c r="E137" s="251">
        <v>915</v>
      </c>
      <c r="F137" s="140"/>
      <c r="G137" s="140"/>
      <c r="H137" s="140"/>
      <c r="I137" s="140"/>
      <c r="J137" s="140"/>
      <c r="K137" s="140"/>
      <c r="L137" s="140"/>
      <c r="M137" s="140"/>
      <c r="N137" s="140"/>
      <c r="O137" s="140"/>
      <c r="P137" s="140"/>
      <c r="Q137" s="140"/>
      <c r="R137" s="140"/>
      <c r="S137" s="140"/>
      <c r="T137" s="140"/>
      <c r="U137" s="140"/>
      <c r="V137" s="140"/>
      <c r="W137" s="140"/>
    </row>
    <row r="138" spans="1:23">
      <c r="A138" s="250"/>
      <c r="B138" s="250" t="s">
        <v>281</v>
      </c>
      <c r="C138" s="250"/>
      <c r="D138" s="250" t="s">
        <v>442</v>
      </c>
      <c r="E138" s="251">
        <v>151.22</v>
      </c>
      <c r="F138" s="140"/>
      <c r="G138" s="140"/>
      <c r="H138" s="140"/>
      <c r="I138" s="140"/>
      <c r="J138" s="140"/>
      <c r="K138" s="140"/>
      <c r="L138" s="140"/>
      <c r="M138" s="140"/>
      <c r="N138" s="140"/>
      <c r="O138" s="140"/>
      <c r="P138" s="140"/>
      <c r="Q138" s="140"/>
      <c r="R138" s="140"/>
      <c r="S138" s="140"/>
      <c r="T138" s="140"/>
      <c r="U138" s="140"/>
      <c r="V138" s="140"/>
      <c r="W138" s="140"/>
    </row>
    <row r="139" spans="1:23">
      <c r="A139" s="250"/>
      <c r="B139" s="250"/>
      <c r="C139" s="250" t="s">
        <v>425</v>
      </c>
      <c r="D139" s="250" t="s">
        <v>443</v>
      </c>
      <c r="E139" s="251">
        <v>128.22</v>
      </c>
      <c r="F139" s="140"/>
      <c r="G139" s="140"/>
      <c r="H139" s="140"/>
      <c r="I139" s="140"/>
      <c r="J139" s="140"/>
      <c r="K139" s="140"/>
      <c r="L139" s="140"/>
      <c r="M139" s="140"/>
      <c r="N139" s="140"/>
      <c r="O139" s="140"/>
      <c r="P139" s="140"/>
      <c r="Q139" s="140"/>
      <c r="R139" s="140"/>
      <c r="S139" s="140"/>
      <c r="T139" s="140"/>
      <c r="U139" s="140"/>
      <c r="V139" s="140"/>
      <c r="W139" s="140"/>
    </row>
    <row r="140" spans="1:23">
      <c r="A140" s="250"/>
      <c r="B140" s="250"/>
      <c r="C140" s="250" t="s">
        <v>288</v>
      </c>
      <c r="D140" s="250" t="s">
        <v>444</v>
      </c>
      <c r="E140" s="251">
        <v>23</v>
      </c>
      <c r="F140" s="140"/>
      <c r="G140" s="140"/>
      <c r="H140" s="140"/>
      <c r="I140" s="140"/>
      <c r="J140" s="140"/>
      <c r="K140" s="140"/>
      <c r="L140" s="140"/>
      <c r="M140" s="140"/>
      <c r="N140" s="140"/>
      <c r="O140" s="140"/>
      <c r="P140" s="140"/>
      <c r="Q140" s="140"/>
      <c r="R140" s="140"/>
      <c r="S140" s="140"/>
      <c r="T140" s="140"/>
      <c r="U140" s="140"/>
      <c r="V140" s="140"/>
      <c r="W140" s="140"/>
    </row>
    <row r="141" spans="1:23">
      <c r="A141" s="250"/>
      <c r="B141" s="250" t="s">
        <v>297</v>
      </c>
      <c r="C141" s="250"/>
      <c r="D141" s="250" t="s">
        <v>445</v>
      </c>
      <c r="E141" s="251">
        <v>258.92</v>
      </c>
      <c r="F141" s="140"/>
      <c r="G141" s="140"/>
      <c r="H141" s="140"/>
      <c r="I141" s="140"/>
      <c r="J141" s="140"/>
      <c r="K141" s="140"/>
      <c r="L141" s="140"/>
      <c r="M141" s="140"/>
      <c r="N141" s="140"/>
      <c r="O141" s="140"/>
      <c r="P141" s="140"/>
      <c r="Q141" s="140"/>
      <c r="R141" s="140"/>
      <c r="S141" s="140"/>
      <c r="T141" s="140"/>
      <c r="U141" s="140"/>
      <c r="V141" s="140"/>
      <c r="W141" s="140"/>
    </row>
    <row r="142" spans="1:23">
      <c r="A142" s="250"/>
      <c r="B142" s="250"/>
      <c r="C142" s="250" t="s">
        <v>288</v>
      </c>
      <c r="D142" s="250" t="s">
        <v>446</v>
      </c>
      <c r="E142" s="251">
        <v>258.92</v>
      </c>
      <c r="F142" s="140"/>
      <c r="G142" s="140"/>
      <c r="H142" s="140"/>
      <c r="I142" s="140"/>
      <c r="J142" s="140"/>
      <c r="K142" s="140"/>
      <c r="L142" s="140"/>
      <c r="M142" s="140"/>
      <c r="N142" s="140"/>
      <c r="O142" s="140"/>
      <c r="P142" s="140"/>
      <c r="Q142" s="140"/>
      <c r="R142" s="140"/>
      <c r="S142" s="140"/>
      <c r="T142" s="140"/>
      <c r="U142" s="140"/>
      <c r="V142" s="140"/>
      <c r="W142" s="140"/>
    </row>
    <row r="143" spans="1:23">
      <c r="A143" s="250"/>
      <c r="B143" s="250" t="s">
        <v>288</v>
      </c>
      <c r="C143" s="250"/>
      <c r="D143" s="250" t="s">
        <v>447</v>
      </c>
      <c r="E143" s="251">
        <v>504.86</v>
      </c>
      <c r="F143" s="140"/>
      <c r="G143" s="140"/>
      <c r="H143" s="140"/>
      <c r="I143" s="140"/>
      <c r="J143" s="140"/>
      <c r="K143" s="140"/>
      <c r="L143" s="140"/>
      <c r="M143" s="140"/>
      <c r="N143" s="140"/>
      <c r="O143" s="140"/>
      <c r="P143" s="140"/>
      <c r="Q143" s="140"/>
      <c r="R143" s="140"/>
      <c r="S143" s="140"/>
      <c r="T143" s="140"/>
      <c r="U143" s="140"/>
      <c r="V143" s="140"/>
      <c r="W143" s="140"/>
    </row>
    <row r="144" spans="1:23">
      <c r="A144" s="250"/>
      <c r="B144" s="250"/>
      <c r="C144" s="250" t="s">
        <v>288</v>
      </c>
      <c r="D144" s="250" t="s">
        <v>448</v>
      </c>
      <c r="E144" s="251">
        <v>504.86</v>
      </c>
      <c r="F144" s="140"/>
      <c r="G144" s="140"/>
      <c r="H144" s="140"/>
      <c r="I144" s="140"/>
      <c r="J144" s="140"/>
      <c r="K144" s="140"/>
      <c r="L144" s="140"/>
      <c r="M144" s="140"/>
      <c r="N144" s="140"/>
      <c r="O144" s="140"/>
      <c r="P144" s="140"/>
      <c r="Q144" s="140"/>
      <c r="R144" s="140"/>
      <c r="S144" s="140"/>
      <c r="T144" s="140"/>
      <c r="U144" s="140"/>
      <c r="V144" s="140"/>
      <c r="W144" s="140"/>
    </row>
    <row r="145" spans="1:23">
      <c r="A145" s="250" t="s">
        <v>449</v>
      </c>
      <c r="B145" s="250"/>
      <c r="C145" s="250"/>
      <c r="D145" s="250" t="s">
        <v>450</v>
      </c>
      <c r="E145" s="251">
        <v>33800</v>
      </c>
      <c r="F145" s="140"/>
      <c r="G145" s="140"/>
      <c r="H145" s="140"/>
      <c r="I145" s="140"/>
      <c r="J145" s="140"/>
      <c r="K145" s="140"/>
      <c r="L145" s="140"/>
      <c r="M145" s="140"/>
      <c r="N145" s="140"/>
      <c r="O145" s="140"/>
      <c r="P145" s="140"/>
      <c r="Q145" s="140"/>
      <c r="R145" s="140"/>
      <c r="S145" s="140"/>
      <c r="T145" s="140"/>
      <c r="U145" s="140"/>
      <c r="V145" s="140"/>
      <c r="W145" s="140"/>
    </row>
    <row r="146" spans="1:23">
      <c r="A146" s="250"/>
      <c r="B146" s="250" t="s">
        <v>281</v>
      </c>
      <c r="C146" s="250"/>
      <c r="D146" s="250" t="s">
        <v>451</v>
      </c>
      <c r="E146" s="251">
        <v>10706.74</v>
      </c>
      <c r="F146" s="140"/>
      <c r="G146" s="140"/>
      <c r="H146" s="140"/>
      <c r="I146" s="140"/>
      <c r="J146" s="140"/>
      <c r="K146" s="140"/>
      <c r="L146" s="140"/>
      <c r="M146" s="140"/>
      <c r="N146" s="140"/>
      <c r="O146" s="140"/>
      <c r="P146" s="140"/>
      <c r="Q146" s="140"/>
      <c r="R146" s="140"/>
      <c r="S146" s="140"/>
      <c r="T146" s="140"/>
      <c r="U146" s="140"/>
      <c r="V146" s="140"/>
      <c r="W146" s="140"/>
    </row>
    <row r="147" spans="1:23">
      <c r="A147" s="250"/>
      <c r="B147" s="250"/>
      <c r="C147" s="250" t="s">
        <v>281</v>
      </c>
      <c r="D147" s="250" t="s">
        <v>452</v>
      </c>
      <c r="E147" s="251">
        <v>4002.64</v>
      </c>
      <c r="F147" s="140"/>
      <c r="G147" s="140"/>
      <c r="H147" s="140"/>
      <c r="I147" s="140"/>
      <c r="J147" s="140"/>
      <c r="K147" s="140"/>
      <c r="L147" s="140"/>
      <c r="M147" s="140"/>
      <c r="N147" s="140"/>
      <c r="O147" s="140"/>
      <c r="P147" s="140"/>
      <c r="Q147" s="140"/>
      <c r="R147" s="140"/>
      <c r="S147" s="140"/>
      <c r="T147" s="140"/>
      <c r="U147" s="140"/>
      <c r="V147" s="140"/>
      <c r="W147" s="140"/>
    </row>
    <row r="148" ht="28.5" spans="1:23">
      <c r="A148" s="250"/>
      <c r="B148" s="250"/>
      <c r="C148" s="250" t="s">
        <v>290</v>
      </c>
      <c r="D148" s="250" t="s">
        <v>453</v>
      </c>
      <c r="E148" s="251">
        <v>230</v>
      </c>
      <c r="F148" s="140"/>
      <c r="G148" s="140"/>
      <c r="H148" s="140"/>
      <c r="I148" s="140"/>
      <c r="J148" s="140"/>
      <c r="K148" s="140"/>
      <c r="L148" s="140"/>
      <c r="M148" s="140"/>
      <c r="N148" s="140"/>
      <c r="O148" s="140"/>
      <c r="P148" s="140"/>
      <c r="Q148" s="140"/>
      <c r="R148" s="140"/>
      <c r="S148" s="140"/>
      <c r="T148" s="140"/>
      <c r="U148" s="140"/>
      <c r="V148" s="140"/>
      <c r="W148" s="140"/>
    </row>
    <row r="149" spans="1:23">
      <c r="A149" s="250"/>
      <c r="B149" s="250"/>
      <c r="C149" s="250" t="s">
        <v>297</v>
      </c>
      <c r="D149" s="250" t="s">
        <v>454</v>
      </c>
      <c r="E149" s="251">
        <v>80</v>
      </c>
      <c r="F149" s="140"/>
      <c r="G149" s="140"/>
      <c r="H149" s="140"/>
      <c r="I149" s="140"/>
      <c r="J149" s="140"/>
      <c r="K149" s="140"/>
      <c r="L149" s="140"/>
      <c r="M149" s="140"/>
      <c r="N149" s="140"/>
      <c r="O149" s="140"/>
      <c r="P149" s="140"/>
      <c r="Q149" s="140"/>
      <c r="R149" s="140"/>
      <c r="S149" s="140"/>
      <c r="T149" s="140"/>
      <c r="U149" s="140"/>
      <c r="V149" s="140"/>
      <c r="W149" s="140"/>
    </row>
    <row r="150" spans="1:23">
      <c r="A150" s="250"/>
      <c r="B150" s="250"/>
      <c r="C150" s="250" t="s">
        <v>294</v>
      </c>
      <c r="D150" s="250" t="s">
        <v>455</v>
      </c>
      <c r="E150" s="251">
        <v>43.88</v>
      </c>
      <c r="F150" s="140"/>
      <c r="G150" s="140"/>
      <c r="H150" s="140"/>
      <c r="I150" s="140"/>
      <c r="J150" s="140"/>
      <c r="K150" s="140"/>
      <c r="L150" s="140"/>
      <c r="M150" s="140"/>
      <c r="N150" s="140"/>
      <c r="O150" s="140"/>
      <c r="P150" s="140"/>
      <c r="Q150" s="140"/>
      <c r="R150" s="140"/>
      <c r="S150" s="140"/>
      <c r="T150" s="140"/>
      <c r="U150" s="140"/>
      <c r="V150" s="140"/>
      <c r="W150" s="140"/>
    </row>
    <row r="151" spans="1:23">
      <c r="A151" s="250"/>
      <c r="B151" s="250"/>
      <c r="C151" s="250" t="s">
        <v>324</v>
      </c>
      <c r="D151" s="250" t="s">
        <v>456</v>
      </c>
      <c r="E151" s="251">
        <v>449.65</v>
      </c>
      <c r="F151" s="140"/>
      <c r="G151" s="140"/>
      <c r="H151" s="140"/>
      <c r="I151" s="140"/>
      <c r="J151" s="140"/>
      <c r="K151" s="140"/>
      <c r="L151" s="140"/>
      <c r="M151" s="140"/>
      <c r="N151" s="140"/>
      <c r="O151" s="140"/>
      <c r="P151" s="140"/>
      <c r="Q151" s="140"/>
      <c r="R151" s="140"/>
      <c r="S151" s="140"/>
      <c r="T151" s="140"/>
      <c r="U151" s="140"/>
      <c r="V151" s="140"/>
      <c r="W151" s="140"/>
    </row>
    <row r="152" spans="1:23">
      <c r="A152" s="250"/>
      <c r="B152" s="250"/>
      <c r="C152" s="250" t="s">
        <v>288</v>
      </c>
      <c r="D152" s="250" t="s">
        <v>457</v>
      </c>
      <c r="E152" s="251">
        <v>5900.57</v>
      </c>
      <c r="F152" s="140"/>
      <c r="G152" s="140"/>
      <c r="H152" s="140"/>
      <c r="I152" s="140"/>
      <c r="J152" s="140"/>
      <c r="K152" s="140"/>
      <c r="L152" s="140"/>
      <c r="M152" s="140"/>
      <c r="N152" s="140"/>
      <c r="O152" s="140"/>
      <c r="P152" s="140"/>
      <c r="Q152" s="140"/>
      <c r="R152" s="140"/>
      <c r="S152" s="140"/>
      <c r="T152" s="140"/>
      <c r="U152" s="140"/>
      <c r="V152" s="140"/>
      <c r="W152" s="140"/>
    </row>
    <row r="153" spans="1:23">
      <c r="A153" s="250"/>
      <c r="B153" s="250" t="s">
        <v>290</v>
      </c>
      <c r="C153" s="250"/>
      <c r="D153" s="250" t="s">
        <v>458</v>
      </c>
      <c r="E153" s="251">
        <v>12786.12</v>
      </c>
      <c r="F153" s="140"/>
      <c r="G153" s="140"/>
      <c r="H153" s="140"/>
      <c r="I153" s="140"/>
      <c r="J153" s="140"/>
      <c r="K153" s="140"/>
      <c r="L153" s="140"/>
      <c r="M153" s="140"/>
      <c r="N153" s="140"/>
      <c r="O153" s="140"/>
      <c r="P153" s="140"/>
      <c r="Q153" s="140"/>
      <c r="R153" s="140"/>
      <c r="S153" s="140"/>
      <c r="T153" s="140"/>
      <c r="U153" s="140"/>
      <c r="V153" s="140"/>
      <c r="W153" s="140"/>
    </row>
    <row r="154" spans="1:23">
      <c r="A154" s="250"/>
      <c r="B154" s="250"/>
      <c r="C154" s="250" t="s">
        <v>281</v>
      </c>
      <c r="D154" s="250" t="s">
        <v>459</v>
      </c>
      <c r="E154" s="251">
        <v>160.69</v>
      </c>
      <c r="F154" s="140"/>
      <c r="G154" s="140"/>
      <c r="H154" s="140"/>
      <c r="I154" s="140"/>
      <c r="J154" s="140"/>
      <c r="K154" s="140"/>
      <c r="L154" s="140"/>
      <c r="M154" s="140"/>
      <c r="N154" s="140"/>
      <c r="O154" s="140"/>
      <c r="P154" s="140"/>
      <c r="Q154" s="140"/>
      <c r="R154" s="140"/>
      <c r="S154" s="140"/>
      <c r="T154" s="140"/>
      <c r="U154" s="140"/>
      <c r="V154" s="140"/>
      <c r="W154" s="140"/>
    </row>
    <row r="155" spans="1:23">
      <c r="A155" s="250"/>
      <c r="B155" s="250"/>
      <c r="C155" s="250" t="s">
        <v>284</v>
      </c>
      <c r="D155" s="250" t="s">
        <v>460</v>
      </c>
      <c r="E155" s="251">
        <v>60</v>
      </c>
      <c r="F155" s="140"/>
      <c r="G155" s="140"/>
      <c r="H155" s="140"/>
      <c r="I155" s="140"/>
      <c r="J155" s="140"/>
      <c r="K155" s="140"/>
      <c r="L155" s="140"/>
      <c r="M155" s="140"/>
      <c r="N155" s="140"/>
      <c r="O155" s="140"/>
      <c r="P155" s="140"/>
      <c r="Q155" s="140"/>
      <c r="R155" s="140"/>
      <c r="S155" s="140"/>
      <c r="T155" s="140"/>
      <c r="U155" s="140"/>
      <c r="V155" s="140"/>
      <c r="W155" s="140"/>
    </row>
    <row r="156" spans="1:23">
      <c r="A156" s="250"/>
      <c r="B156" s="250"/>
      <c r="C156" s="250" t="s">
        <v>294</v>
      </c>
      <c r="D156" s="250" t="s">
        <v>461</v>
      </c>
      <c r="E156" s="251">
        <v>43.07</v>
      </c>
      <c r="F156" s="140"/>
      <c r="G156" s="140"/>
      <c r="H156" s="140"/>
      <c r="I156" s="140"/>
      <c r="J156" s="140"/>
      <c r="K156" s="140"/>
      <c r="L156" s="140"/>
      <c r="M156" s="140"/>
      <c r="N156" s="140"/>
      <c r="O156" s="140"/>
      <c r="P156" s="140"/>
      <c r="Q156" s="140"/>
      <c r="R156" s="140"/>
      <c r="S156" s="140"/>
      <c r="T156" s="140"/>
      <c r="U156" s="140"/>
      <c r="V156" s="140"/>
      <c r="W156" s="140"/>
    </row>
    <row r="157" spans="1:23">
      <c r="A157" s="250"/>
      <c r="B157" s="250"/>
      <c r="C157" s="250" t="s">
        <v>324</v>
      </c>
      <c r="D157" s="250" t="s">
        <v>462</v>
      </c>
      <c r="E157" s="251">
        <v>0</v>
      </c>
      <c r="F157" s="140"/>
      <c r="G157" s="140"/>
      <c r="H157" s="140"/>
      <c r="I157" s="140"/>
      <c r="J157" s="140"/>
      <c r="K157" s="140"/>
      <c r="L157" s="140"/>
      <c r="M157" s="140"/>
      <c r="N157" s="140"/>
      <c r="O157" s="140"/>
      <c r="P157" s="140"/>
      <c r="Q157" s="140"/>
      <c r="R157" s="140"/>
      <c r="S157" s="140"/>
      <c r="T157" s="140"/>
      <c r="U157" s="140"/>
      <c r="V157" s="140"/>
      <c r="W157" s="140"/>
    </row>
    <row r="158" spans="1:23">
      <c r="A158" s="250"/>
      <c r="B158" s="250"/>
      <c r="C158" s="250" t="s">
        <v>286</v>
      </c>
      <c r="D158" s="250" t="s">
        <v>463</v>
      </c>
      <c r="E158" s="251">
        <v>12522.36</v>
      </c>
      <c r="F158" s="140"/>
      <c r="G158" s="140"/>
      <c r="H158" s="140"/>
      <c r="I158" s="140"/>
      <c r="J158" s="140"/>
      <c r="K158" s="140"/>
      <c r="L158" s="140"/>
      <c r="M158" s="140"/>
      <c r="N158" s="140"/>
      <c r="O158" s="140"/>
      <c r="P158" s="140"/>
      <c r="Q158" s="140"/>
      <c r="R158" s="140"/>
      <c r="S158" s="140"/>
      <c r="T158" s="140"/>
      <c r="U158" s="140"/>
      <c r="V158" s="140"/>
      <c r="W158" s="140"/>
    </row>
    <row r="159" spans="1:23">
      <c r="A159" s="250"/>
      <c r="B159" s="250"/>
      <c r="C159" s="250" t="s">
        <v>288</v>
      </c>
      <c r="D159" s="250" t="s">
        <v>464</v>
      </c>
      <c r="E159" s="251">
        <v>0</v>
      </c>
      <c r="F159" s="140"/>
      <c r="G159" s="140"/>
      <c r="H159" s="140"/>
      <c r="I159" s="140"/>
      <c r="J159" s="140"/>
      <c r="K159" s="140"/>
      <c r="L159" s="140"/>
      <c r="M159" s="140"/>
      <c r="N159" s="140"/>
      <c r="O159" s="140"/>
      <c r="P159" s="140"/>
      <c r="Q159" s="140"/>
      <c r="R159" s="140"/>
      <c r="S159" s="140"/>
      <c r="T159" s="140"/>
      <c r="U159" s="140"/>
      <c r="V159" s="140"/>
      <c r="W159" s="140"/>
    </row>
    <row r="160" spans="1:23">
      <c r="A160" s="250"/>
      <c r="B160" s="250" t="s">
        <v>294</v>
      </c>
      <c r="C160" s="250"/>
      <c r="D160" s="250" t="s">
        <v>465</v>
      </c>
      <c r="E160" s="251">
        <v>3173.76</v>
      </c>
      <c r="F160" s="140"/>
      <c r="G160" s="140"/>
      <c r="H160" s="140"/>
      <c r="I160" s="140"/>
      <c r="J160" s="140"/>
      <c r="K160" s="140"/>
      <c r="L160" s="140"/>
      <c r="M160" s="140"/>
      <c r="N160" s="140"/>
      <c r="O160" s="140"/>
      <c r="P160" s="140"/>
      <c r="Q160" s="140"/>
      <c r="R160" s="140"/>
      <c r="S160" s="140"/>
      <c r="T160" s="140"/>
      <c r="U160" s="140"/>
      <c r="V160" s="140"/>
      <c r="W160" s="140"/>
    </row>
    <row r="161" spans="1:23">
      <c r="A161" s="250"/>
      <c r="B161" s="250"/>
      <c r="C161" s="250" t="s">
        <v>281</v>
      </c>
      <c r="D161" s="250" t="s">
        <v>466</v>
      </c>
      <c r="E161" s="251">
        <v>3018.58</v>
      </c>
      <c r="F161" s="140"/>
      <c r="G161" s="140"/>
      <c r="H161" s="140"/>
      <c r="I161" s="140"/>
      <c r="J161" s="140"/>
      <c r="K161" s="140"/>
      <c r="L161" s="140"/>
      <c r="M161" s="140"/>
      <c r="N161" s="140"/>
      <c r="O161" s="140"/>
      <c r="P161" s="140"/>
      <c r="Q161" s="140"/>
      <c r="R161" s="140"/>
      <c r="S161" s="140"/>
      <c r="T161" s="140"/>
      <c r="U161" s="140"/>
      <c r="V161" s="140"/>
      <c r="W161" s="140"/>
    </row>
    <row r="162" spans="1:23">
      <c r="A162" s="250"/>
      <c r="B162" s="250"/>
      <c r="C162" s="250" t="s">
        <v>290</v>
      </c>
      <c r="D162" s="250" t="s">
        <v>467</v>
      </c>
      <c r="E162" s="251">
        <v>7.35</v>
      </c>
      <c r="F162" s="140"/>
      <c r="G162" s="140"/>
      <c r="H162" s="140"/>
      <c r="I162" s="140"/>
      <c r="J162" s="140"/>
      <c r="K162" s="140"/>
      <c r="L162" s="140"/>
      <c r="M162" s="140"/>
      <c r="N162" s="140"/>
      <c r="O162" s="140"/>
      <c r="P162" s="140"/>
      <c r="Q162" s="140"/>
      <c r="R162" s="140"/>
      <c r="S162" s="140"/>
      <c r="T162" s="140"/>
      <c r="U162" s="140"/>
      <c r="V162" s="140"/>
      <c r="W162" s="140"/>
    </row>
    <row r="163" spans="1:23">
      <c r="A163" s="250"/>
      <c r="B163" s="250"/>
      <c r="C163" s="250" t="s">
        <v>297</v>
      </c>
      <c r="D163" s="250" t="s">
        <v>468</v>
      </c>
      <c r="E163" s="251">
        <v>147.83</v>
      </c>
      <c r="F163" s="140"/>
      <c r="G163" s="140"/>
      <c r="H163" s="140"/>
      <c r="I163" s="140"/>
      <c r="J163" s="140"/>
      <c r="K163" s="140"/>
      <c r="L163" s="140"/>
      <c r="M163" s="140"/>
      <c r="N163" s="140"/>
      <c r="O163" s="140"/>
      <c r="P163" s="140"/>
      <c r="Q163" s="140"/>
      <c r="R163" s="140"/>
      <c r="S163" s="140"/>
      <c r="T163" s="140"/>
      <c r="U163" s="140"/>
      <c r="V163" s="140"/>
      <c r="W163" s="140"/>
    </row>
    <row r="164" spans="1:23">
      <c r="A164" s="250"/>
      <c r="B164" s="250" t="s">
        <v>324</v>
      </c>
      <c r="C164" s="250"/>
      <c r="D164" s="250" t="s">
        <v>469</v>
      </c>
      <c r="E164" s="251">
        <v>3521.5</v>
      </c>
      <c r="F164" s="140"/>
      <c r="G164" s="140"/>
      <c r="H164" s="140"/>
      <c r="I164" s="140"/>
      <c r="J164" s="140"/>
      <c r="K164" s="140"/>
      <c r="L164" s="140"/>
      <c r="M164" s="140"/>
      <c r="N164" s="140"/>
      <c r="O164" s="140"/>
      <c r="P164" s="140"/>
      <c r="Q164" s="140"/>
      <c r="R164" s="140"/>
      <c r="S164" s="140"/>
      <c r="T164" s="140"/>
      <c r="U164" s="140"/>
      <c r="V164" s="140"/>
      <c r="W164" s="140"/>
    </row>
    <row r="165" spans="1:23">
      <c r="A165" s="250"/>
      <c r="B165" s="250"/>
      <c r="C165" s="250" t="s">
        <v>290</v>
      </c>
      <c r="D165" s="250" t="s">
        <v>470</v>
      </c>
      <c r="E165" s="251">
        <v>33.5</v>
      </c>
      <c r="F165" s="140"/>
      <c r="G165" s="140"/>
      <c r="H165" s="140"/>
      <c r="I165" s="140"/>
      <c r="J165" s="140"/>
      <c r="K165" s="140"/>
      <c r="L165" s="140"/>
      <c r="M165" s="140"/>
      <c r="N165" s="140"/>
      <c r="O165" s="140"/>
      <c r="P165" s="140"/>
      <c r="Q165" s="140"/>
      <c r="R165" s="140"/>
      <c r="S165" s="140"/>
      <c r="T165" s="140"/>
      <c r="U165" s="140"/>
      <c r="V165" s="140"/>
      <c r="W165" s="140"/>
    </row>
    <row r="166" spans="1:23">
      <c r="A166" s="250"/>
      <c r="B166" s="250"/>
      <c r="C166" s="250" t="s">
        <v>294</v>
      </c>
      <c r="D166" s="250" t="s">
        <v>471</v>
      </c>
      <c r="E166" s="251">
        <v>3488</v>
      </c>
      <c r="F166" s="140"/>
      <c r="G166" s="140"/>
      <c r="H166" s="140"/>
      <c r="I166" s="140"/>
      <c r="J166" s="140"/>
      <c r="K166" s="140"/>
      <c r="L166" s="140"/>
      <c r="M166" s="140"/>
      <c r="N166" s="140"/>
      <c r="O166" s="140"/>
      <c r="P166" s="140"/>
      <c r="Q166" s="140"/>
      <c r="R166" s="140"/>
      <c r="S166" s="140"/>
      <c r="T166" s="140"/>
      <c r="U166" s="140"/>
      <c r="V166" s="140"/>
      <c r="W166" s="140"/>
    </row>
    <row r="167" spans="1:23">
      <c r="A167" s="250"/>
      <c r="B167" s="250" t="s">
        <v>286</v>
      </c>
      <c r="C167" s="250"/>
      <c r="D167" s="250" t="s">
        <v>472</v>
      </c>
      <c r="E167" s="251">
        <v>550.53</v>
      </c>
      <c r="F167" s="140"/>
      <c r="G167" s="140"/>
      <c r="H167" s="140"/>
      <c r="I167" s="140"/>
      <c r="J167" s="140"/>
      <c r="K167" s="140"/>
      <c r="L167" s="140"/>
      <c r="M167" s="140"/>
      <c r="N167" s="140"/>
      <c r="O167" s="140"/>
      <c r="P167" s="140"/>
      <c r="Q167" s="140"/>
      <c r="R167" s="140"/>
      <c r="S167" s="140"/>
      <c r="T167" s="140"/>
      <c r="U167" s="140"/>
      <c r="V167" s="140"/>
      <c r="W167" s="140"/>
    </row>
    <row r="168" spans="1:23">
      <c r="A168" s="250"/>
      <c r="B168" s="250"/>
      <c r="C168" s="250" t="s">
        <v>281</v>
      </c>
      <c r="D168" s="250" t="s">
        <v>473</v>
      </c>
      <c r="E168" s="251">
        <v>160</v>
      </c>
      <c r="F168" s="140"/>
      <c r="G168" s="140"/>
      <c r="H168" s="140"/>
      <c r="I168" s="140"/>
      <c r="J168" s="140"/>
      <c r="K168" s="140"/>
      <c r="L168" s="140"/>
      <c r="M168" s="140"/>
      <c r="N168" s="140"/>
      <c r="O168" s="140"/>
      <c r="P168" s="140"/>
      <c r="Q168" s="140"/>
      <c r="R168" s="140"/>
      <c r="S168" s="140"/>
      <c r="T168" s="140"/>
      <c r="U168" s="140"/>
      <c r="V168" s="140"/>
      <c r="W168" s="140"/>
    </row>
    <row r="169" spans="1:23">
      <c r="A169" s="250"/>
      <c r="B169" s="250"/>
      <c r="C169" s="250" t="s">
        <v>290</v>
      </c>
      <c r="D169" s="250" t="s">
        <v>474</v>
      </c>
      <c r="E169" s="251">
        <v>43.73</v>
      </c>
      <c r="F169" s="140"/>
      <c r="G169" s="140"/>
      <c r="H169" s="140"/>
      <c r="I169" s="140"/>
      <c r="J169" s="140"/>
      <c r="K169" s="140"/>
      <c r="L169" s="140"/>
      <c r="M169" s="140"/>
      <c r="N169" s="140"/>
      <c r="O169" s="140"/>
      <c r="P169" s="140"/>
      <c r="Q169" s="140"/>
      <c r="R169" s="140"/>
      <c r="S169" s="140"/>
      <c r="T169" s="140"/>
      <c r="U169" s="140"/>
      <c r="V169" s="140"/>
      <c r="W169" s="140"/>
    </row>
    <row r="170" spans="1:23">
      <c r="A170" s="250"/>
      <c r="B170" s="250"/>
      <c r="C170" s="250" t="s">
        <v>297</v>
      </c>
      <c r="D170" s="250" t="s">
        <v>475</v>
      </c>
      <c r="E170" s="251">
        <v>0</v>
      </c>
      <c r="F170" s="140"/>
      <c r="G170" s="140"/>
      <c r="H170" s="140"/>
      <c r="I170" s="140"/>
      <c r="J170" s="140"/>
      <c r="K170" s="140"/>
      <c r="L170" s="140"/>
      <c r="M170" s="140"/>
      <c r="N170" s="140"/>
      <c r="O170" s="140"/>
      <c r="P170" s="140"/>
      <c r="Q170" s="140"/>
      <c r="R170" s="140"/>
      <c r="S170" s="140"/>
      <c r="T170" s="140"/>
      <c r="U170" s="140"/>
      <c r="V170" s="140"/>
      <c r="W170" s="140"/>
    </row>
    <row r="171" spans="1:23">
      <c r="A171" s="250"/>
      <c r="B171" s="250"/>
      <c r="C171" s="250" t="s">
        <v>294</v>
      </c>
      <c r="D171" s="250" t="s">
        <v>476</v>
      </c>
      <c r="E171" s="251">
        <v>197</v>
      </c>
      <c r="F171" s="140"/>
      <c r="G171" s="140"/>
      <c r="H171" s="140"/>
      <c r="I171" s="140"/>
      <c r="J171" s="140"/>
      <c r="K171" s="140"/>
      <c r="L171" s="140"/>
      <c r="M171" s="140"/>
      <c r="N171" s="140"/>
      <c r="O171" s="140"/>
      <c r="P171" s="140"/>
      <c r="Q171" s="140"/>
      <c r="R171" s="140"/>
      <c r="S171" s="140"/>
      <c r="T171" s="140"/>
      <c r="U171" s="140"/>
      <c r="V171" s="140"/>
      <c r="W171" s="140"/>
    </row>
    <row r="172" spans="1:23">
      <c r="A172" s="250"/>
      <c r="B172" s="250"/>
      <c r="C172" s="250" t="s">
        <v>288</v>
      </c>
      <c r="D172" s="250" t="s">
        <v>477</v>
      </c>
      <c r="E172" s="251">
        <v>149.8</v>
      </c>
      <c r="F172" s="140"/>
      <c r="G172" s="140"/>
      <c r="H172" s="140"/>
      <c r="I172" s="140"/>
      <c r="J172" s="140"/>
      <c r="K172" s="140"/>
      <c r="L172" s="140"/>
      <c r="M172" s="140"/>
      <c r="N172" s="140"/>
      <c r="O172" s="140"/>
      <c r="P172" s="140"/>
      <c r="Q172" s="140"/>
      <c r="R172" s="140"/>
      <c r="S172" s="140"/>
      <c r="T172" s="140"/>
      <c r="U172" s="140"/>
      <c r="V172" s="140"/>
      <c r="W172" s="140"/>
    </row>
    <row r="173" spans="1:23">
      <c r="A173" s="250"/>
      <c r="B173" s="250" t="s">
        <v>425</v>
      </c>
      <c r="C173" s="250"/>
      <c r="D173" s="250" t="s">
        <v>478</v>
      </c>
      <c r="E173" s="251">
        <v>158.03</v>
      </c>
      <c r="F173" s="140"/>
      <c r="G173" s="140"/>
      <c r="H173" s="140"/>
      <c r="I173" s="140"/>
      <c r="J173" s="140"/>
      <c r="K173" s="140"/>
      <c r="L173" s="140"/>
      <c r="M173" s="140"/>
      <c r="N173" s="140"/>
      <c r="O173" s="140"/>
      <c r="P173" s="140"/>
      <c r="Q173" s="140"/>
      <c r="R173" s="140"/>
      <c r="S173" s="140"/>
      <c r="T173" s="140"/>
      <c r="U173" s="140"/>
      <c r="V173" s="140"/>
      <c r="W173" s="140"/>
    </row>
    <row r="174" spans="1:23">
      <c r="A174" s="250"/>
      <c r="B174" s="250"/>
      <c r="C174" s="250" t="s">
        <v>290</v>
      </c>
      <c r="D174" s="250" t="s">
        <v>479</v>
      </c>
      <c r="E174" s="251">
        <v>158.03</v>
      </c>
      <c r="F174" s="140"/>
      <c r="G174" s="140"/>
      <c r="H174" s="140"/>
      <c r="I174" s="140"/>
      <c r="J174" s="140"/>
      <c r="K174" s="140"/>
      <c r="L174" s="140"/>
      <c r="M174" s="140"/>
      <c r="N174" s="140"/>
      <c r="O174" s="140"/>
      <c r="P174" s="140"/>
      <c r="Q174" s="140"/>
      <c r="R174" s="140"/>
      <c r="S174" s="140"/>
      <c r="T174" s="140"/>
      <c r="U174" s="140"/>
      <c r="V174" s="140"/>
      <c r="W174" s="140"/>
    </row>
    <row r="175" spans="1:23">
      <c r="A175" s="250"/>
      <c r="B175" s="250" t="s">
        <v>321</v>
      </c>
      <c r="C175" s="250"/>
      <c r="D175" s="250" t="s">
        <v>480</v>
      </c>
      <c r="E175" s="251">
        <v>553.88</v>
      </c>
      <c r="F175" s="140"/>
      <c r="G175" s="140"/>
      <c r="H175" s="140"/>
      <c r="I175" s="140"/>
      <c r="J175" s="140"/>
      <c r="K175" s="140"/>
      <c r="L175" s="140"/>
      <c r="M175" s="140"/>
      <c r="N175" s="140"/>
      <c r="O175" s="140"/>
      <c r="P175" s="140"/>
      <c r="Q175" s="140"/>
      <c r="R175" s="140"/>
      <c r="S175" s="140"/>
      <c r="T175" s="140"/>
      <c r="U175" s="140"/>
      <c r="V175" s="140"/>
      <c r="W175" s="140"/>
    </row>
    <row r="176" spans="1:23">
      <c r="A176" s="250"/>
      <c r="B176" s="250"/>
      <c r="C176" s="250" t="s">
        <v>281</v>
      </c>
      <c r="D176" s="250" t="s">
        <v>481</v>
      </c>
      <c r="E176" s="251">
        <v>201</v>
      </c>
      <c r="F176" s="140"/>
      <c r="G176" s="140"/>
      <c r="H176" s="140"/>
      <c r="I176" s="140"/>
      <c r="J176" s="140"/>
      <c r="K176" s="140"/>
      <c r="L176" s="140"/>
      <c r="M176" s="140"/>
      <c r="N176" s="140"/>
      <c r="O176" s="140"/>
      <c r="P176" s="140"/>
      <c r="Q176" s="140"/>
      <c r="R176" s="140"/>
      <c r="S176" s="140"/>
      <c r="T176" s="140"/>
      <c r="U176" s="140"/>
      <c r="V176" s="140"/>
      <c r="W176" s="140"/>
    </row>
    <row r="177" spans="1:23">
      <c r="A177" s="250"/>
      <c r="B177" s="250"/>
      <c r="C177" s="250" t="s">
        <v>290</v>
      </c>
      <c r="D177" s="250" t="s">
        <v>482</v>
      </c>
      <c r="E177" s="251">
        <v>352.88</v>
      </c>
      <c r="F177" s="140"/>
      <c r="G177" s="140"/>
      <c r="H177" s="140"/>
      <c r="I177" s="140"/>
      <c r="J177" s="140"/>
      <c r="K177" s="140"/>
      <c r="L177" s="140"/>
      <c r="M177" s="140"/>
      <c r="N177" s="140"/>
      <c r="O177" s="140"/>
      <c r="P177" s="140"/>
      <c r="Q177" s="140"/>
      <c r="R177" s="140"/>
      <c r="S177" s="140"/>
      <c r="T177" s="140"/>
      <c r="U177" s="140"/>
      <c r="V177" s="140"/>
      <c r="W177" s="140"/>
    </row>
    <row r="178" spans="1:23">
      <c r="A178" s="250"/>
      <c r="B178" s="250" t="s">
        <v>328</v>
      </c>
      <c r="C178" s="250"/>
      <c r="D178" s="250" t="s">
        <v>483</v>
      </c>
      <c r="E178" s="251">
        <v>826.78</v>
      </c>
      <c r="F178" s="140"/>
      <c r="G178" s="140"/>
      <c r="H178" s="140"/>
      <c r="I178" s="140"/>
      <c r="J178" s="140"/>
      <c r="K178" s="140"/>
      <c r="L178" s="140"/>
      <c r="M178" s="140"/>
      <c r="N178" s="140"/>
      <c r="O178" s="140"/>
      <c r="P178" s="140"/>
      <c r="Q178" s="140"/>
      <c r="R178" s="140"/>
      <c r="S178" s="140"/>
      <c r="T178" s="140"/>
      <c r="U178" s="140"/>
      <c r="V178" s="140"/>
      <c r="W178" s="140"/>
    </row>
    <row r="179" spans="1:23">
      <c r="A179" s="250"/>
      <c r="B179" s="250"/>
      <c r="C179" s="250" t="s">
        <v>288</v>
      </c>
      <c r="D179" s="250" t="s">
        <v>484</v>
      </c>
      <c r="E179" s="251">
        <v>826.78</v>
      </c>
      <c r="F179" s="140"/>
      <c r="G179" s="140"/>
      <c r="H179" s="140"/>
      <c r="I179" s="140"/>
      <c r="J179" s="140"/>
      <c r="K179" s="140"/>
      <c r="L179" s="140"/>
      <c r="M179" s="140"/>
      <c r="N179" s="140"/>
      <c r="O179" s="140"/>
      <c r="P179" s="140"/>
      <c r="Q179" s="140"/>
      <c r="R179" s="140"/>
      <c r="S179" s="140"/>
      <c r="T179" s="140"/>
      <c r="U179" s="140"/>
      <c r="V179" s="140"/>
      <c r="W179" s="140"/>
    </row>
    <row r="180" spans="1:23">
      <c r="A180" s="250"/>
      <c r="B180" s="250" t="s">
        <v>338</v>
      </c>
      <c r="C180" s="250"/>
      <c r="D180" s="250" t="s">
        <v>485</v>
      </c>
      <c r="E180" s="251">
        <v>0</v>
      </c>
      <c r="F180" s="140"/>
      <c r="G180" s="140"/>
      <c r="H180" s="140"/>
      <c r="I180" s="140"/>
      <c r="J180" s="140"/>
      <c r="K180" s="140"/>
      <c r="L180" s="140"/>
      <c r="M180" s="140"/>
      <c r="N180" s="140"/>
      <c r="O180" s="140"/>
      <c r="P180" s="140"/>
      <c r="Q180" s="140"/>
      <c r="R180" s="140"/>
      <c r="S180" s="140"/>
      <c r="T180" s="140"/>
      <c r="U180" s="140"/>
      <c r="V180" s="140"/>
      <c r="W180" s="140"/>
    </row>
    <row r="181" spans="1:23">
      <c r="A181" s="250"/>
      <c r="B181" s="250"/>
      <c r="C181" s="250" t="s">
        <v>288</v>
      </c>
      <c r="D181" s="250" t="s">
        <v>486</v>
      </c>
      <c r="E181" s="251">
        <v>0</v>
      </c>
      <c r="F181" s="140"/>
      <c r="G181" s="140"/>
      <c r="H181" s="140"/>
      <c r="I181" s="140"/>
      <c r="J181" s="140"/>
      <c r="K181" s="140"/>
      <c r="L181" s="140"/>
      <c r="M181" s="140"/>
      <c r="N181" s="140"/>
      <c r="O181" s="140"/>
      <c r="P181" s="140"/>
      <c r="Q181" s="140"/>
      <c r="R181" s="140"/>
      <c r="S181" s="140"/>
      <c r="T181" s="140"/>
      <c r="U181" s="140"/>
      <c r="V181" s="140"/>
      <c r="W181" s="140"/>
    </row>
    <row r="182" spans="1:23">
      <c r="A182" s="250"/>
      <c r="B182" s="250" t="s">
        <v>487</v>
      </c>
      <c r="C182" s="250"/>
      <c r="D182" s="250" t="s">
        <v>488</v>
      </c>
      <c r="E182" s="251">
        <v>42.69</v>
      </c>
      <c r="F182" s="140"/>
      <c r="G182" s="140"/>
      <c r="H182" s="140"/>
      <c r="I182" s="140"/>
      <c r="J182" s="140"/>
      <c r="K182" s="140"/>
      <c r="L182" s="140"/>
      <c r="M182" s="140"/>
      <c r="N182" s="140"/>
      <c r="O182" s="140"/>
      <c r="P182" s="140"/>
      <c r="Q182" s="140"/>
      <c r="R182" s="140"/>
      <c r="S182" s="140"/>
      <c r="T182" s="140"/>
      <c r="U182" s="140"/>
      <c r="V182" s="140"/>
      <c r="W182" s="140"/>
    </row>
    <row r="183" spans="1:23">
      <c r="A183" s="250"/>
      <c r="B183" s="250"/>
      <c r="C183" s="250" t="s">
        <v>281</v>
      </c>
      <c r="D183" s="250" t="s">
        <v>489</v>
      </c>
      <c r="E183" s="251">
        <v>32.69</v>
      </c>
      <c r="F183" s="140"/>
      <c r="G183" s="140"/>
      <c r="H183" s="140"/>
      <c r="I183" s="140"/>
      <c r="J183" s="140"/>
      <c r="K183" s="140"/>
      <c r="L183" s="140"/>
      <c r="M183" s="140"/>
      <c r="N183" s="140"/>
      <c r="O183" s="140"/>
      <c r="P183" s="140"/>
      <c r="Q183" s="140"/>
      <c r="R183" s="140"/>
      <c r="S183" s="140"/>
      <c r="T183" s="140"/>
      <c r="U183" s="140"/>
      <c r="V183" s="140"/>
      <c r="W183" s="140"/>
    </row>
    <row r="184" spans="1:23">
      <c r="A184" s="250"/>
      <c r="B184" s="250"/>
      <c r="C184" s="250" t="s">
        <v>288</v>
      </c>
      <c r="D184" s="250" t="s">
        <v>490</v>
      </c>
      <c r="E184" s="251">
        <v>10</v>
      </c>
      <c r="F184" s="140"/>
      <c r="G184" s="140"/>
      <c r="H184" s="140"/>
      <c r="I184" s="140"/>
      <c r="J184" s="140"/>
      <c r="K184" s="140"/>
      <c r="L184" s="140"/>
      <c r="M184" s="140"/>
      <c r="N184" s="140"/>
      <c r="O184" s="140"/>
      <c r="P184" s="140"/>
      <c r="Q184" s="140"/>
      <c r="R184" s="140"/>
      <c r="S184" s="140"/>
      <c r="T184" s="140"/>
      <c r="U184" s="140"/>
      <c r="V184" s="140"/>
      <c r="W184" s="140"/>
    </row>
    <row r="185" spans="1:23">
      <c r="A185" s="250"/>
      <c r="B185" s="250" t="s">
        <v>491</v>
      </c>
      <c r="C185" s="250"/>
      <c r="D185" s="250" t="s">
        <v>492</v>
      </c>
      <c r="E185" s="251">
        <v>850</v>
      </c>
      <c r="F185" s="140"/>
      <c r="G185" s="140"/>
      <c r="H185" s="140"/>
      <c r="I185" s="140"/>
      <c r="J185" s="140"/>
      <c r="K185" s="140"/>
      <c r="L185" s="140"/>
      <c r="M185" s="140"/>
      <c r="N185" s="140"/>
      <c r="O185" s="140"/>
      <c r="P185" s="140"/>
      <c r="Q185" s="140"/>
      <c r="R185" s="140"/>
      <c r="S185" s="140"/>
      <c r="T185" s="140"/>
      <c r="U185" s="140"/>
      <c r="V185" s="140"/>
      <c r="W185" s="140"/>
    </row>
    <row r="186" spans="1:23">
      <c r="A186" s="250"/>
      <c r="B186" s="250"/>
      <c r="C186" s="250" t="s">
        <v>281</v>
      </c>
      <c r="D186" s="250" t="s">
        <v>493</v>
      </c>
      <c r="E186" s="251">
        <v>650</v>
      </c>
      <c r="F186" s="140"/>
      <c r="G186" s="140"/>
      <c r="H186" s="140"/>
      <c r="I186" s="140"/>
      <c r="J186" s="140"/>
      <c r="K186" s="140"/>
      <c r="L186" s="140"/>
      <c r="M186" s="140"/>
      <c r="N186" s="140"/>
      <c r="O186" s="140"/>
      <c r="P186" s="140"/>
      <c r="Q186" s="140"/>
      <c r="R186" s="140"/>
      <c r="S186" s="140"/>
      <c r="T186" s="140"/>
      <c r="U186" s="140"/>
      <c r="V186" s="140"/>
      <c r="W186" s="140"/>
    </row>
    <row r="187" spans="1:23">
      <c r="A187" s="250"/>
      <c r="B187" s="250"/>
      <c r="C187" s="250" t="s">
        <v>290</v>
      </c>
      <c r="D187" s="250" t="s">
        <v>494</v>
      </c>
      <c r="E187" s="251">
        <v>200</v>
      </c>
      <c r="F187" s="140"/>
      <c r="G187" s="140"/>
      <c r="H187" s="140"/>
      <c r="I187" s="140"/>
      <c r="J187" s="140"/>
      <c r="K187" s="140"/>
      <c r="L187" s="140"/>
      <c r="M187" s="140"/>
      <c r="N187" s="140"/>
      <c r="O187" s="140"/>
      <c r="P187" s="140"/>
      <c r="Q187" s="140"/>
      <c r="R187" s="140"/>
      <c r="S187" s="140"/>
      <c r="T187" s="140"/>
      <c r="U187" s="140"/>
      <c r="V187" s="140"/>
      <c r="W187" s="140"/>
    </row>
    <row r="188" spans="1:23">
      <c r="A188" s="250"/>
      <c r="B188" s="250" t="s">
        <v>495</v>
      </c>
      <c r="C188" s="250"/>
      <c r="D188" s="250" t="s">
        <v>496</v>
      </c>
      <c r="E188" s="251">
        <v>393.8</v>
      </c>
      <c r="F188" s="140"/>
      <c r="G188" s="140"/>
      <c r="H188" s="140"/>
      <c r="I188" s="140"/>
      <c r="J188" s="140"/>
      <c r="K188" s="140"/>
      <c r="L188" s="140"/>
      <c r="M188" s="140"/>
      <c r="N188" s="140"/>
      <c r="O188" s="140"/>
      <c r="P188" s="140"/>
      <c r="Q188" s="140"/>
      <c r="R188" s="140"/>
      <c r="S188" s="140"/>
      <c r="T188" s="140"/>
      <c r="U188" s="140"/>
      <c r="V188" s="140"/>
      <c r="W188" s="140"/>
    </row>
    <row r="189" spans="1:23">
      <c r="A189" s="250"/>
      <c r="B189" s="250"/>
      <c r="C189" s="250" t="s">
        <v>281</v>
      </c>
      <c r="D189" s="250" t="s">
        <v>497</v>
      </c>
      <c r="E189" s="251">
        <v>300</v>
      </c>
      <c r="F189" s="140"/>
      <c r="G189" s="140"/>
      <c r="H189" s="140"/>
      <c r="I189" s="140"/>
      <c r="J189" s="140"/>
      <c r="K189" s="140"/>
      <c r="L189" s="140"/>
      <c r="M189" s="140"/>
      <c r="N189" s="140"/>
      <c r="O189" s="140"/>
      <c r="P189" s="140"/>
      <c r="Q189" s="140"/>
      <c r="R189" s="140"/>
      <c r="S189" s="140"/>
      <c r="T189" s="140"/>
      <c r="U189" s="140"/>
      <c r="V189" s="140"/>
      <c r="W189" s="140"/>
    </row>
    <row r="190" spans="1:23">
      <c r="A190" s="250"/>
      <c r="B190" s="250"/>
      <c r="C190" s="250" t="s">
        <v>290</v>
      </c>
      <c r="D190" s="250" t="s">
        <v>498</v>
      </c>
      <c r="E190" s="251">
        <v>93.8</v>
      </c>
      <c r="F190" s="140"/>
      <c r="G190" s="140"/>
      <c r="H190" s="140"/>
      <c r="I190" s="140"/>
      <c r="J190" s="140"/>
      <c r="K190" s="140"/>
      <c r="L190" s="140"/>
      <c r="M190" s="140"/>
      <c r="N190" s="140"/>
      <c r="O190" s="140"/>
      <c r="P190" s="140"/>
      <c r="Q190" s="140"/>
      <c r="R190" s="140"/>
      <c r="S190" s="140"/>
      <c r="T190" s="140"/>
      <c r="U190" s="140"/>
      <c r="V190" s="140"/>
      <c r="W190" s="140"/>
    </row>
    <row r="191" spans="1:23">
      <c r="A191" s="250"/>
      <c r="B191" s="250" t="s">
        <v>499</v>
      </c>
      <c r="C191" s="250"/>
      <c r="D191" s="250" t="s">
        <v>500</v>
      </c>
      <c r="E191" s="251">
        <v>56.17</v>
      </c>
      <c r="F191" s="140"/>
      <c r="G191" s="140"/>
      <c r="H191" s="140"/>
      <c r="I191" s="140"/>
      <c r="J191" s="140"/>
      <c r="K191" s="140"/>
      <c r="L191" s="140"/>
      <c r="M191" s="140"/>
      <c r="N191" s="140"/>
      <c r="O191" s="140"/>
      <c r="P191" s="140"/>
      <c r="Q191" s="140"/>
      <c r="R191" s="140"/>
      <c r="S191" s="140"/>
      <c r="T191" s="140"/>
      <c r="U191" s="140"/>
      <c r="V191" s="140"/>
      <c r="W191" s="140"/>
    </row>
    <row r="192" spans="1:23">
      <c r="A192" s="250"/>
      <c r="B192" s="250"/>
      <c r="C192" s="250" t="s">
        <v>290</v>
      </c>
      <c r="D192" s="250" t="s">
        <v>501</v>
      </c>
      <c r="E192" s="251">
        <v>56.17</v>
      </c>
      <c r="F192" s="140"/>
      <c r="G192" s="140"/>
      <c r="H192" s="140"/>
      <c r="I192" s="140"/>
      <c r="J192" s="140"/>
      <c r="K192" s="140"/>
      <c r="L192" s="140"/>
      <c r="M192" s="140"/>
      <c r="N192" s="140"/>
      <c r="O192" s="140"/>
      <c r="P192" s="140"/>
      <c r="Q192" s="140"/>
      <c r="R192" s="140"/>
      <c r="S192" s="140"/>
      <c r="T192" s="140"/>
      <c r="U192" s="140"/>
      <c r="V192" s="140"/>
      <c r="W192" s="140"/>
    </row>
    <row r="193" spans="1:23">
      <c r="A193" s="250"/>
      <c r="B193" s="250" t="s">
        <v>353</v>
      </c>
      <c r="C193" s="250"/>
      <c r="D193" s="250" t="s">
        <v>502</v>
      </c>
      <c r="E193" s="251">
        <v>180</v>
      </c>
      <c r="F193" s="140"/>
      <c r="G193" s="140"/>
      <c r="H193" s="140"/>
      <c r="I193" s="140"/>
      <c r="J193" s="140"/>
      <c r="K193" s="140"/>
      <c r="L193" s="140"/>
      <c r="M193" s="140"/>
      <c r="N193" s="140"/>
      <c r="O193" s="140"/>
      <c r="P193" s="140"/>
      <c r="Q193" s="140"/>
      <c r="R193" s="140"/>
      <c r="S193" s="140"/>
      <c r="T193" s="140"/>
      <c r="U193" s="140"/>
      <c r="V193" s="140"/>
      <c r="W193" s="140"/>
    </row>
    <row r="194" spans="1:23">
      <c r="A194" s="250"/>
      <c r="B194" s="250"/>
      <c r="C194" s="250" t="s">
        <v>281</v>
      </c>
      <c r="D194" s="250" t="s">
        <v>503</v>
      </c>
      <c r="E194" s="251">
        <v>180</v>
      </c>
      <c r="F194" s="140"/>
      <c r="G194" s="140"/>
      <c r="H194" s="140"/>
      <c r="I194" s="140"/>
      <c r="J194" s="140"/>
      <c r="K194" s="140"/>
      <c r="L194" s="140"/>
      <c r="M194" s="140"/>
      <c r="N194" s="140"/>
      <c r="O194" s="140"/>
      <c r="P194" s="140"/>
      <c r="Q194" s="140"/>
      <c r="R194" s="140"/>
      <c r="S194" s="140"/>
      <c r="T194" s="140"/>
      <c r="U194" s="140"/>
      <c r="V194" s="140"/>
      <c r="W194" s="140"/>
    </row>
    <row r="195" spans="1:23">
      <c r="A195" s="250" t="s">
        <v>504</v>
      </c>
      <c r="B195" s="250"/>
      <c r="C195" s="250"/>
      <c r="D195" s="250" t="s">
        <v>505</v>
      </c>
      <c r="E195" s="251">
        <v>17684</v>
      </c>
      <c r="F195" s="140"/>
      <c r="G195" s="140"/>
      <c r="H195" s="140"/>
      <c r="I195" s="140"/>
      <c r="J195" s="140"/>
      <c r="K195" s="140"/>
      <c r="L195" s="140"/>
      <c r="M195" s="140"/>
      <c r="N195" s="140"/>
      <c r="O195" s="140"/>
      <c r="P195" s="140"/>
      <c r="Q195" s="140"/>
      <c r="R195" s="140"/>
      <c r="S195" s="140"/>
      <c r="T195" s="140"/>
      <c r="U195" s="140"/>
      <c r="V195" s="140"/>
      <c r="W195" s="140"/>
    </row>
    <row r="196" spans="1:23">
      <c r="A196" s="250"/>
      <c r="B196" s="250" t="s">
        <v>281</v>
      </c>
      <c r="C196" s="250"/>
      <c r="D196" s="250" t="s">
        <v>506</v>
      </c>
      <c r="E196" s="251">
        <v>1157.29</v>
      </c>
      <c r="F196" s="140"/>
      <c r="G196" s="140"/>
      <c r="H196" s="140"/>
      <c r="I196" s="140"/>
      <c r="J196" s="140"/>
      <c r="K196" s="140"/>
      <c r="L196" s="140"/>
      <c r="M196" s="140"/>
      <c r="N196" s="140"/>
      <c r="O196" s="140"/>
      <c r="P196" s="140"/>
      <c r="Q196" s="140"/>
      <c r="R196" s="140"/>
      <c r="S196" s="140"/>
      <c r="T196" s="140"/>
      <c r="U196" s="140"/>
      <c r="V196" s="140"/>
      <c r="W196" s="140"/>
    </row>
    <row r="197" spans="1:23">
      <c r="A197" s="250"/>
      <c r="B197" s="250"/>
      <c r="C197" s="250" t="s">
        <v>281</v>
      </c>
      <c r="D197" s="250" t="s">
        <v>507</v>
      </c>
      <c r="E197" s="251">
        <v>507.29</v>
      </c>
      <c r="F197" s="140"/>
      <c r="G197" s="140"/>
      <c r="H197" s="140"/>
      <c r="I197" s="140"/>
      <c r="J197" s="140"/>
      <c r="K197" s="140"/>
      <c r="L197" s="140"/>
      <c r="M197" s="14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</row>
    <row r="198" spans="1:23">
      <c r="A198" s="250"/>
      <c r="B198" s="250"/>
      <c r="C198" s="250" t="s">
        <v>288</v>
      </c>
      <c r="D198" s="250" t="s">
        <v>508</v>
      </c>
      <c r="E198" s="251">
        <v>650</v>
      </c>
      <c r="F198" s="140"/>
      <c r="G198" s="140"/>
      <c r="H198" s="140"/>
      <c r="I198" s="140"/>
      <c r="J198" s="140"/>
      <c r="K198" s="140"/>
      <c r="L198" s="140"/>
      <c r="M198" s="14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</row>
    <row r="199" spans="1:23">
      <c r="A199" s="250"/>
      <c r="B199" s="250" t="s">
        <v>297</v>
      </c>
      <c r="C199" s="250"/>
      <c r="D199" s="250" t="s">
        <v>509</v>
      </c>
      <c r="E199" s="251">
        <v>3055.94</v>
      </c>
      <c r="F199" s="140"/>
      <c r="G199" s="140"/>
      <c r="H199" s="140"/>
      <c r="I199" s="140"/>
      <c r="J199" s="140"/>
      <c r="K199" s="140"/>
      <c r="L199" s="140"/>
      <c r="M199" s="140"/>
      <c r="N199" s="140"/>
      <c r="O199" s="140"/>
      <c r="P199" s="140"/>
      <c r="Q199" s="140"/>
      <c r="R199" s="140"/>
      <c r="S199" s="140"/>
      <c r="T199" s="140"/>
      <c r="U199" s="140"/>
      <c r="V199" s="140"/>
      <c r="W199" s="140"/>
    </row>
    <row r="200" spans="1:23">
      <c r="A200" s="250"/>
      <c r="B200" s="250"/>
      <c r="C200" s="250" t="s">
        <v>281</v>
      </c>
      <c r="D200" s="250" t="s">
        <v>510</v>
      </c>
      <c r="E200" s="251">
        <v>1313.58</v>
      </c>
      <c r="F200" s="140"/>
      <c r="G200" s="140"/>
      <c r="H200" s="140"/>
      <c r="I200" s="140"/>
      <c r="J200" s="140"/>
      <c r="K200" s="140"/>
      <c r="L200" s="140"/>
      <c r="M200" s="14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</row>
    <row r="201" spans="1:23">
      <c r="A201" s="250"/>
      <c r="B201" s="250"/>
      <c r="C201" s="250" t="s">
        <v>290</v>
      </c>
      <c r="D201" s="250" t="s">
        <v>511</v>
      </c>
      <c r="E201" s="251">
        <v>1742.36</v>
      </c>
      <c r="F201" s="140"/>
      <c r="G201" s="140"/>
      <c r="H201" s="140"/>
      <c r="I201" s="140"/>
      <c r="J201" s="140"/>
      <c r="K201" s="140"/>
      <c r="L201" s="140"/>
      <c r="M201" s="14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</row>
    <row r="202" spans="1:23">
      <c r="A202" s="250"/>
      <c r="B202" s="250" t="s">
        <v>284</v>
      </c>
      <c r="C202" s="250"/>
      <c r="D202" s="250" t="s">
        <v>512</v>
      </c>
      <c r="E202" s="251">
        <v>3174.38</v>
      </c>
      <c r="F202" s="140"/>
      <c r="G202" s="140"/>
      <c r="H202" s="140"/>
      <c r="I202" s="140"/>
      <c r="J202" s="140"/>
      <c r="K202" s="140"/>
      <c r="L202" s="140"/>
      <c r="M202" s="14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</row>
    <row r="203" spans="1:23">
      <c r="A203" s="250"/>
      <c r="B203" s="250"/>
      <c r="C203" s="250" t="s">
        <v>281</v>
      </c>
      <c r="D203" s="250" t="s">
        <v>513</v>
      </c>
      <c r="E203" s="251">
        <v>895.38</v>
      </c>
      <c r="F203" s="140"/>
      <c r="G203" s="140"/>
      <c r="H203" s="140"/>
      <c r="I203" s="140"/>
      <c r="J203" s="140"/>
      <c r="K203" s="140"/>
      <c r="L203" s="140"/>
      <c r="M203" s="14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</row>
    <row r="204" spans="1:23">
      <c r="A204" s="250"/>
      <c r="B204" s="250"/>
      <c r="C204" s="250" t="s">
        <v>286</v>
      </c>
      <c r="D204" s="250" t="s">
        <v>514</v>
      </c>
      <c r="E204" s="251">
        <v>2279</v>
      </c>
      <c r="F204" s="140"/>
      <c r="G204" s="140"/>
      <c r="H204" s="140"/>
      <c r="I204" s="140"/>
      <c r="J204" s="140"/>
      <c r="K204" s="140"/>
      <c r="L204" s="140"/>
      <c r="M204" s="14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</row>
    <row r="205" spans="1:23">
      <c r="A205" s="250"/>
      <c r="B205" s="250"/>
      <c r="C205" s="250" t="s">
        <v>425</v>
      </c>
      <c r="D205" s="250" t="s">
        <v>515</v>
      </c>
      <c r="E205" s="251">
        <v>0</v>
      </c>
      <c r="F205" s="140"/>
      <c r="G205" s="140"/>
      <c r="H205" s="140"/>
      <c r="I205" s="140"/>
      <c r="J205" s="140"/>
      <c r="K205" s="140"/>
      <c r="L205" s="140"/>
      <c r="M205" s="14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</row>
    <row r="206" spans="1:23">
      <c r="A206" s="250"/>
      <c r="B206" s="250" t="s">
        <v>294</v>
      </c>
      <c r="C206" s="250"/>
      <c r="D206" s="250" t="s">
        <v>516</v>
      </c>
      <c r="E206" s="251">
        <v>645</v>
      </c>
      <c r="F206" s="140"/>
      <c r="G206" s="140"/>
      <c r="H206" s="140"/>
      <c r="I206" s="140"/>
      <c r="J206" s="140"/>
      <c r="K206" s="140"/>
      <c r="L206" s="140"/>
      <c r="M206" s="14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</row>
    <row r="207" spans="1:23">
      <c r="A207" s="250"/>
      <c r="B207" s="250"/>
      <c r="C207" s="250" t="s">
        <v>284</v>
      </c>
      <c r="D207" s="250" t="s">
        <v>517</v>
      </c>
      <c r="E207" s="251">
        <v>0</v>
      </c>
      <c r="F207" s="140"/>
      <c r="G207" s="140"/>
      <c r="H207" s="140"/>
      <c r="I207" s="140"/>
      <c r="J207" s="140"/>
      <c r="K207" s="140"/>
      <c r="L207" s="140"/>
      <c r="M207" s="14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</row>
    <row r="208" spans="1:23">
      <c r="A208" s="250"/>
      <c r="B208" s="250"/>
      <c r="C208" s="250" t="s">
        <v>425</v>
      </c>
      <c r="D208" s="250" t="s">
        <v>518</v>
      </c>
      <c r="E208" s="251">
        <v>645</v>
      </c>
      <c r="F208" s="140"/>
      <c r="G208" s="140"/>
      <c r="H208" s="140"/>
      <c r="I208" s="140"/>
      <c r="J208" s="140"/>
      <c r="K208" s="140"/>
      <c r="L208" s="140"/>
      <c r="M208" s="14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</row>
    <row r="209" spans="1:23">
      <c r="A209" s="250"/>
      <c r="B209" s="250" t="s">
        <v>313</v>
      </c>
      <c r="C209" s="250"/>
      <c r="D209" s="250" t="s">
        <v>519</v>
      </c>
      <c r="E209" s="251">
        <v>45</v>
      </c>
      <c r="F209" s="140"/>
      <c r="G209" s="140"/>
      <c r="H209" s="140"/>
      <c r="I209" s="140"/>
      <c r="J209" s="140"/>
      <c r="K209" s="140"/>
      <c r="L209" s="140"/>
      <c r="M209" s="14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</row>
    <row r="210" spans="1:23">
      <c r="A210" s="250"/>
      <c r="B210" s="250"/>
      <c r="C210" s="250" t="s">
        <v>281</v>
      </c>
      <c r="D210" s="250" t="s">
        <v>520</v>
      </c>
      <c r="E210" s="251">
        <v>45</v>
      </c>
      <c r="F210" s="140"/>
      <c r="G210" s="140"/>
      <c r="H210" s="140"/>
      <c r="I210" s="140"/>
      <c r="J210" s="140"/>
      <c r="K210" s="140"/>
      <c r="L210" s="140"/>
      <c r="M210" s="14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</row>
    <row r="211" spans="1:23">
      <c r="A211" s="250"/>
      <c r="B211" s="250" t="s">
        <v>324</v>
      </c>
      <c r="C211" s="250"/>
      <c r="D211" s="250" t="s">
        <v>521</v>
      </c>
      <c r="E211" s="251">
        <v>1079.74</v>
      </c>
      <c r="F211" s="140"/>
      <c r="G211" s="140"/>
      <c r="H211" s="140"/>
      <c r="I211" s="140"/>
      <c r="J211" s="140"/>
      <c r="K211" s="140"/>
      <c r="L211" s="140"/>
      <c r="M211" s="14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</row>
    <row r="212" spans="1:23">
      <c r="A212" s="250"/>
      <c r="B212" s="250"/>
      <c r="C212" s="250" t="s">
        <v>487</v>
      </c>
      <c r="D212" s="250" t="s">
        <v>522</v>
      </c>
      <c r="E212" s="251">
        <v>84.25</v>
      </c>
      <c r="F212" s="140"/>
      <c r="G212" s="140"/>
      <c r="H212" s="140"/>
      <c r="I212" s="140"/>
      <c r="J212" s="140"/>
      <c r="K212" s="140"/>
      <c r="L212" s="140"/>
      <c r="M212" s="140"/>
      <c r="N212" s="140"/>
      <c r="O212" s="140"/>
      <c r="P212" s="140"/>
      <c r="Q212" s="140"/>
      <c r="R212" s="140"/>
      <c r="S212" s="140"/>
      <c r="T212" s="140"/>
      <c r="U212" s="140"/>
      <c r="V212" s="140"/>
      <c r="W212" s="140"/>
    </row>
    <row r="213" spans="1:23">
      <c r="A213" s="250"/>
      <c r="B213" s="250"/>
      <c r="C213" s="250" t="s">
        <v>288</v>
      </c>
      <c r="D213" s="250" t="s">
        <v>523</v>
      </c>
      <c r="E213" s="251">
        <v>995.49</v>
      </c>
      <c r="F213" s="140"/>
      <c r="G213" s="140"/>
      <c r="H213" s="140"/>
      <c r="I213" s="140"/>
      <c r="J213" s="140"/>
      <c r="K213" s="140"/>
      <c r="L213" s="140"/>
      <c r="M213" s="140"/>
      <c r="N213" s="140"/>
      <c r="O213" s="140"/>
      <c r="P213" s="140"/>
      <c r="Q213" s="140"/>
      <c r="R213" s="140"/>
      <c r="S213" s="140"/>
      <c r="T213" s="140"/>
      <c r="U213" s="140"/>
      <c r="V213" s="140"/>
      <c r="W213" s="140"/>
    </row>
    <row r="214" spans="1:23">
      <c r="A214" s="250"/>
      <c r="B214" s="250" t="s">
        <v>288</v>
      </c>
      <c r="C214" s="250"/>
      <c r="D214" s="250" t="s">
        <v>524</v>
      </c>
      <c r="E214" s="251">
        <v>8526.65</v>
      </c>
      <c r="F214" s="140"/>
      <c r="G214" s="140"/>
      <c r="H214" s="140"/>
      <c r="I214" s="140"/>
      <c r="J214" s="140"/>
      <c r="K214" s="140"/>
      <c r="L214" s="140"/>
      <c r="M214" s="140"/>
      <c r="N214" s="140"/>
      <c r="O214" s="140"/>
      <c r="P214" s="140"/>
      <c r="Q214" s="140"/>
      <c r="R214" s="140"/>
      <c r="S214" s="140"/>
      <c r="T214" s="140"/>
      <c r="U214" s="140"/>
      <c r="V214" s="140"/>
      <c r="W214" s="140"/>
    </row>
    <row r="215" spans="1:23">
      <c r="A215" s="250"/>
      <c r="B215" s="250"/>
      <c r="C215" s="250" t="s">
        <v>281</v>
      </c>
      <c r="D215" s="250" t="s">
        <v>525</v>
      </c>
      <c r="E215" s="251">
        <v>8526.65</v>
      </c>
      <c r="F215" s="140"/>
      <c r="G215" s="140"/>
      <c r="H215" s="140"/>
      <c r="I215" s="140"/>
      <c r="J215" s="140"/>
      <c r="K215" s="140"/>
      <c r="L215" s="140"/>
      <c r="M215" s="140"/>
      <c r="N215" s="140"/>
      <c r="O215" s="140"/>
      <c r="P215" s="140"/>
      <c r="Q215" s="140"/>
      <c r="R215" s="140"/>
      <c r="S215" s="140"/>
      <c r="T215" s="140"/>
      <c r="U215" s="140"/>
      <c r="V215" s="140"/>
      <c r="W215" s="140"/>
    </row>
    <row r="216" spans="1:23">
      <c r="A216" s="250" t="s">
        <v>526</v>
      </c>
      <c r="B216" s="250"/>
      <c r="C216" s="250"/>
      <c r="D216" s="250" t="s">
        <v>527</v>
      </c>
      <c r="E216" s="251">
        <v>764</v>
      </c>
      <c r="F216" s="140"/>
      <c r="G216" s="140"/>
      <c r="H216" s="140"/>
      <c r="I216" s="140"/>
      <c r="J216" s="140"/>
      <c r="K216" s="140"/>
      <c r="L216" s="140"/>
      <c r="M216" s="140"/>
      <c r="N216" s="140"/>
      <c r="O216" s="140"/>
      <c r="P216" s="140"/>
      <c r="Q216" s="140"/>
      <c r="R216" s="140"/>
      <c r="S216" s="140"/>
      <c r="T216" s="140"/>
      <c r="U216" s="140"/>
      <c r="V216" s="140"/>
      <c r="W216" s="140"/>
    </row>
    <row r="217" spans="1:23">
      <c r="A217" s="250"/>
      <c r="B217" s="250" t="s">
        <v>281</v>
      </c>
      <c r="C217" s="250"/>
      <c r="D217" s="250" t="s">
        <v>528</v>
      </c>
      <c r="E217" s="251">
        <v>748.03</v>
      </c>
      <c r="F217" s="140"/>
      <c r="G217" s="140"/>
      <c r="H217" s="140"/>
      <c r="I217" s="140"/>
      <c r="J217" s="140"/>
      <c r="K217" s="140"/>
      <c r="L217" s="140"/>
      <c r="M217" s="140"/>
      <c r="N217" s="140"/>
      <c r="O217" s="140"/>
      <c r="P217" s="140"/>
      <c r="Q217" s="140"/>
      <c r="R217" s="140"/>
      <c r="S217" s="140"/>
      <c r="T217" s="140"/>
      <c r="U217" s="140"/>
      <c r="V217" s="140"/>
      <c r="W217" s="140"/>
    </row>
    <row r="218" spans="1:23">
      <c r="A218" s="250"/>
      <c r="B218" s="250"/>
      <c r="C218" s="250" t="s">
        <v>281</v>
      </c>
      <c r="D218" s="250" t="s">
        <v>529</v>
      </c>
      <c r="E218" s="251">
        <v>397.78</v>
      </c>
      <c r="F218" s="140"/>
      <c r="G218" s="140"/>
      <c r="H218" s="140"/>
      <c r="I218" s="140"/>
      <c r="J218" s="140"/>
      <c r="K218" s="140"/>
      <c r="L218" s="140"/>
      <c r="M218" s="140"/>
      <c r="N218" s="140"/>
      <c r="O218" s="140"/>
      <c r="P218" s="140"/>
      <c r="Q218" s="140"/>
      <c r="R218" s="140"/>
      <c r="S218" s="140"/>
      <c r="T218" s="140"/>
      <c r="U218" s="140"/>
      <c r="V218" s="140"/>
      <c r="W218" s="140"/>
    </row>
    <row r="219" spans="1:23">
      <c r="A219" s="250"/>
      <c r="B219" s="250"/>
      <c r="C219" s="250" t="s">
        <v>288</v>
      </c>
      <c r="D219" s="250" t="s">
        <v>530</v>
      </c>
      <c r="E219" s="251">
        <v>350.25</v>
      </c>
      <c r="F219" s="140"/>
      <c r="G219" s="140"/>
      <c r="H219" s="140"/>
      <c r="I219" s="140"/>
      <c r="J219" s="140"/>
      <c r="K219" s="140"/>
      <c r="L219" s="140"/>
      <c r="M219" s="140"/>
      <c r="N219" s="140"/>
      <c r="O219" s="140"/>
      <c r="P219" s="140"/>
      <c r="Q219" s="140"/>
      <c r="R219" s="140"/>
      <c r="S219" s="140"/>
      <c r="T219" s="140"/>
      <c r="U219" s="140"/>
      <c r="V219" s="140"/>
      <c r="W219" s="140"/>
    </row>
    <row r="220" spans="1:23">
      <c r="A220" s="250"/>
      <c r="B220" s="250" t="s">
        <v>290</v>
      </c>
      <c r="C220" s="250"/>
      <c r="D220" s="250" t="s">
        <v>531</v>
      </c>
      <c r="E220" s="251">
        <v>15.97</v>
      </c>
      <c r="F220" s="140"/>
      <c r="G220" s="140"/>
      <c r="H220" s="140"/>
      <c r="I220" s="140"/>
      <c r="J220" s="140"/>
      <c r="K220" s="140"/>
      <c r="L220" s="140"/>
      <c r="M220" s="140"/>
      <c r="N220" s="140"/>
      <c r="O220" s="140"/>
      <c r="P220" s="140"/>
      <c r="Q220" s="140"/>
      <c r="R220" s="140"/>
      <c r="S220" s="140"/>
      <c r="T220" s="140"/>
      <c r="U220" s="140"/>
      <c r="V220" s="140"/>
      <c r="W220" s="140"/>
    </row>
    <row r="221" spans="1:23">
      <c r="A221" s="250"/>
      <c r="B221" s="250"/>
      <c r="C221" s="250" t="s">
        <v>288</v>
      </c>
      <c r="D221" s="250" t="s">
        <v>532</v>
      </c>
      <c r="E221" s="251">
        <v>15.97</v>
      </c>
      <c r="F221" s="140"/>
      <c r="G221" s="140"/>
      <c r="H221" s="140"/>
      <c r="I221" s="140"/>
      <c r="J221" s="140"/>
      <c r="K221" s="140"/>
      <c r="L221" s="140"/>
      <c r="M221" s="140"/>
      <c r="N221" s="140"/>
      <c r="O221" s="140"/>
      <c r="P221" s="140"/>
      <c r="Q221" s="140"/>
      <c r="R221" s="140"/>
      <c r="S221" s="140"/>
      <c r="T221" s="140"/>
      <c r="U221" s="140"/>
      <c r="V221" s="140"/>
      <c r="W221" s="140"/>
    </row>
    <row r="222" spans="1:23">
      <c r="A222" s="250" t="s">
        <v>533</v>
      </c>
      <c r="B222" s="250"/>
      <c r="C222" s="250"/>
      <c r="D222" s="250" t="s">
        <v>534</v>
      </c>
      <c r="E222" s="251">
        <v>203522</v>
      </c>
      <c r="F222" s="140"/>
      <c r="G222" s="140"/>
      <c r="H222" s="140"/>
      <c r="I222" s="140"/>
      <c r="J222" s="140"/>
      <c r="K222" s="140"/>
      <c r="L222" s="140"/>
      <c r="M222" s="140"/>
      <c r="N222" s="140"/>
      <c r="O222" s="140"/>
      <c r="P222" s="140"/>
      <c r="Q222" s="140"/>
      <c r="R222" s="140"/>
      <c r="S222" s="140"/>
      <c r="T222" s="140"/>
      <c r="U222" s="140"/>
      <c r="V222" s="140"/>
      <c r="W222" s="140"/>
    </row>
    <row r="223" spans="1:23">
      <c r="A223" s="250"/>
      <c r="B223" s="250" t="s">
        <v>281</v>
      </c>
      <c r="C223" s="250"/>
      <c r="D223" s="250" t="s">
        <v>535</v>
      </c>
      <c r="E223" s="251">
        <v>3363.31</v>
      </c>
      <c r="F223" s="140"/>
      <c r="G223" s="140"/>
      <c r="H223" s="140"/>
      <c r="I223" s="140"/>
      <c r="J223" s="140"/>
      <c r="K223" s="140"/>
      <c r="L223" s="140"/>
      <c r="M223" s="140"/>
      <c r="N223" s="140"/>
      <c r="O223" s="140"/>
      <c r="P223" s="140"/>
      <c r="Q223" s="140"/>
      <c r="R223" s="140"/>
      <c r="S223" s="140"/>
      <c r="T223" s="140"/>
      <c r="U223" s="140"/>
      <c r="V223" s="140"/>
      <c r="W223" s="140"/>
    </row>
    <row r="224" spans="1:23">
      <c r="A224" s="250"/>
      <c r="B224" s="250"/>
      <c r="C224" s="250" t="s">
        <v>281</v>
      </c>
      <c r="D224" s="250" t="s">
        <v>536</v>
      </c>
      <c r="E224" s="251">
        <v>2518.86</v>
      </c>
      <c r="F224" s="140"/>
      <c r="G224" s="140"/>
      <c r="H224" s="140"/>
      <c r="I224" s="140"/>
      <c r="J224" s="140"/>
      <c r="K224" s="140"/>
      <c r="L224" s="140"/>
      <c r="M224" s="140"/>
      <c r="N224" s="140"/>
      <c r="O224" s="140"/>
      <c r="P224" s="140"/>
      <c r="Q224" s="140"/>
      <c r="R224" s="140"/>
      <c r="S224" s="140"/>
      <c r="T224" s="140"/>
      <c r="U224" s="140"/>
      <c r="V224" s="140"/>
      <c r="W224" s="140"/>
    </row>
    <row r="225" spans="1:23">
      <c r="A225" s="250"/>
      <c r="B225" s="250"/>
      <c r="C225" s="250" t="s">
        <v>284</v>
      </c>
      <c r="D225" s="250" t="s">
        <v>537</v>
      </c>
      <c r="E225" s="251">
        <v>350</v>
      </c>
      <c r="F225" s="140"/>
      <c r="G225" s="140"/>
      <c r="H225" s="140"/>
      <c r="I225" s="140"/>
      <c r="J225" s="140"/>
      <c r="K225" s="140"/>
      <c r="L225" s="140"/>
      <c r="M225" s="140"/>
      <c r="N225" s="140"/>
      <c r="O225" s="140"/>
      <c r="P225" s="140"/>
      <c r="Q225" s="140"/>
      <c r="R225" s="140"/>
      <c r="S225" s="140"/>
      <c r="T225" s="140"/>
      <c r="U225" s="140"/>
      <c r="V225" s="140"/>
      <c r="W225" s="140"/>
    </row>
    <row r="226" spans="1:23">
      <c r="A226" s="250"/>
      <c r="B226" s="250"/>
      <c r="C226" s="250" t="s">
        <v>313</v>
      </c>
      <c r="D226" s="250" t="s">
        <v>538</v>
      </c>
      <c r="E226" s="251">
        <v>114.29</v>
      </c>
      <c r="F226" s="140"/>
      <c r="G226" s="140"/>
      <c r="H226" s="140"/>
      <c r="I226" s="140"/>
      <c r="J226" s="140"/>
      <c r="K226" s="140"/>
      <c r="L226" s="140"/>
      <c r="M226" s="140"/>
      <c r="N226" s="140"/>
      <c r="O226" s="140"/>
      <c r="P226" s="140"/>
      <c r="Q226" s="140"/>
      <c r="R226" s="140"/>
      <c r="S226" s="140"/>
      <c r="T226" s="140"/>
      <c r="U226" s="140"/>
      <c r="V226" s="140"/>
      <c r="W226" s="140"/>
    </row>
    <row r="227" spans="1:23">
      <c r="A227" s="250"/>
      <c r="B227" s="250"/>
      <c r="C227" s="250" t="s">
        <v>288</v>
      </c>
      <c r="D227" s="250" t="s">
        <v>539</v>
      </c>
      <c r="E227" s="251">
        <v>380.16</v>
      </c>
      <c r="F227" s="140"/>
      <c r="G227" s="140"/>
      <c r="H227" s="140"/>
      <c r="I227" s="140"/>
      <c r="J227" s="140"/>
      <c r="K227" s="140"/>
      <c r="L227" s="140"/>
      <c r="M227" s="140"/>
      <c r="N227" s="140"/>
      <c r="O227" s="140"/>
      <c r="P227" s="140"/>
      <c r="Q227" s="140"/>
      <c r="R227" s="140"/>
      <c r="S227" s="140"/>
      <c r="T227" s="140"/>
      <c r="U227" s="140"/>
      <c r="V227" s="140"/>
      <c r="W227" s="140"/>
    </row>
    <row r="228" spans="1:23">
      <c r="A228" s="250"/>
      <c r="B228" s="250" t="s">
        <v>290</v>
      </c>
      <c r="C228" s="250"/>
      <c r="D228" s="250" t="s">
        <v>540</v>
      </c>
      <c r="E228" s="251">
        <v>2221.44</v>
      </c>
      <c r="F228" s="140"/>
      <c r="G228" s="140"/>
      <c r="H228" s="140"/>
      <c r="I228" s="140"/>
      <c r="J228" s="140"/>
      <c r="K228" s="140"/>
      <c r="L228" s="140"/>
      <c r="M228" s="140"/>
      <c r="N228" s="140"/>
      <c r="O228" s="140"/>
      <c r="P228" s="140"/>
      <c r="Q228" s="140"/>
      <c r="R228" s="140"/>
      <c r="S228" s="140"/>
      <c r="T228" s="140"/>
      <c r="U228" s="140"/>
      <c r="V228" s="140"/>
      <c r="W228" s="140"/>
    </row>
    <row r="229" spans="1:23">
      <c r="A229" s="250"/>
      <c r="B229" s="250"/>
      <c r="C229" s="250" t="s">
        <v>281</v>
      </c>
      <c r="D229" s="250" t="s">
        <v>541</v>
      </c>
      <c r="E229" s="251">
        <v>2221.44</v>
      </c>
      <c r="F229" s="140"/>
      <c r="G229" s="140"/>
      <c r="H229" s="140"/>
      <c r="I229" s="140"/>
      <c r="J229" s="140"/>
      <c r="K229" s="140"/>
      <c r="L229" s="140"/>
      <c r="M229" s="140"/>
      <c r="N229" s="140"/>
      <c r="O229" s="140"/>
      <c r="P229" s="140"/>
      <c r="Q229" s="140"/>
      <c r="R229" s="140"/>
      <c r="S229" s="140"/>
      <c r="T229" s="140"/>
      <c r="U229" s="140"/>
      <c r="V229" s="140"/>
      <c r="W229" s="140"/>
    </row>
    <row r="230" spans="1:23">
      <c r="A230" s="250"/>
      <c r="B230" s="250" t="s">
        <v>297</v>
      </c>
      <c r="C230" s="250"/>
      <c r="D230" s="250" t="s">
        <v>542</v>
      </c>
      <c r="E230" s="251">
        <v>172448.87</v>
      </c>
      <c r="F230" s="140"/>
      <c r="G230" s="140"/>
      <c r="H230" s="140"/>
      <c r="I230" s="140"/>
      <c r="J230" s="140"/>
      <c r="K230" s="140"/>
      <c r="L230" s="140"/>
      <c r="M230" s="140"/>
      <c r="N230" s="140"/>
      <c r="O230" s="140"/>
      <c r="P230" s="140"/>
      <c r="Q230" s="140"/>
      <c r="R230" s="140"/>
      <c r="S230" s="140"/>
      <c r="T230" s="140"/>
      <c r="U230" s="140"/>
      <c r="V230" s="140"/>
      <c r="W230" s="140"/>
    </row>
    <row r="231" spans="1:23">
      <c r="A231" s="250"/>
      <c r="B231" s="250"/>
      <c r="C231" s="250" t="s">
        <v>288</v>
      </c>
      <c r="D231" s="250" t="s">
        <v>543</v>
      </c>
      <c r="E231" s="251">
        <v>172448.87</v>
      </c>
      <c r="F231" s="140"/>
      <c r="G231" s="140"/>
      <c r="H231" s="140"/>
      <c r="I231" s="140"/>
      <c r="J231" s="140"/>
      <c r="K231" s="140"/>
      <c r="L231" s="140"/>
      <c r="M231" s="140"/>
      <c r="N231" s="140"/>
      <c r="O231" s="140"/>
      <c r="P231" s="140"/>
      <c r="Q231" s="140"/>
      <c r="R231" s="140"/>
      <c r="S231" s="140"/>
      <c r="T231" s="140"/>
      <c r="U231" s="140"/>
      <c r="V231" s="140"/>
      <c r="W231" s="140"/>
    </row>
    <row r="232" spans="1:23">
      <c r="A232" s="250"/>
      <c r="B232" s="250" t="s">
        <v>294</v>
      </c>
      <c r="C232" s="250"/>
      <c r="D232" s="250" t="s">
        <v>544</v>
      </c>
      <c r="E232" s="251">
        <v>24221.95</v>
      </c>
      <c r="F232" s="140"/>
      <c r="G232" s="140"/>
      <c r="H232" s="140"/>
      <c r="I232" s="140"/>
      <c r="J232" s="140"/>
      <c r="K232" s="140"/>
      <c r="L232" s="140"/>
      <c r="M232" s="140"/>
      <c r="N232" s="140"/>
      <c r="O232" s="140"/>
      <c r="P232" s="140"/>
      <c r="Q232" s="140"/>
      <c r="R232" s="140"/>
      <c r="S232" s="140"/>
      <c r="T232" s="140"/>
      <c r="U232" s="140"/>
      <c r="V232" s="140"/>
      <c r="W232" s="140"/>
    </row>
    <row r="233" spans="1:23">
      <c r="A233" s="250"/>
      <c r="B233" s="250"/>
      <c r="C233" s="250" t="s">
        <v>281</v>
      </c>
      <c r="D233" s="250" t="s">
        <v>545</v>
      </c>
      <c r="E233" s="251">
        <v>24221.95</v>
      </c>
      <c r="F233" s="140"/>
      <c r="G233" s="140"/>
      <c r="H233" s="140"/>
      <c r="I233" s="140"/>
      <c r="J233" s="140"/>
      <c r="K233" s="140"/>
      <c r="L233" s="140"/>
      <c r="M233" s="140"/>
      <c r="N233" s="140"/>
      <c r="O233" s="140"/>
      <c r="P233" s="140"/>
      <c r="Q233" s="140"/>
      <c r="R233" s="140"/>
      <c r="S233" s="140"/>
      <c r="T233" s="140"/>
      <c r="U233" s="140"/>
      <c r="V233" s="140"/>
      <c r="W233" s="140"/>
    </row>
    <row r="234" spans="1:23">
      <c r="A234" s="250"/>
      <c r="B234" s="250" t="s">
        <v>313</v>
      </c>
      <c r="C234" s="250"/>
      <c r="D234" s="250" t="s">
        <v>546</v>
      </c>
      <c r="E234" s="251">
        <v>240.43</v>
      </c>
      <c r="F234" s="140"/>
      <c r="G234" s="140"/>
      <c r="H234" s="140"/>
      <c r="I234" s="140"/>
      <c r="J234" s="140"/>
      <c r="K234" s="140"/>
      <c r="L234" s="140"/>
      <c r="M234" s="140"/>
      <c r="N234" s="140"/>
      <c r="O234" s="140"/>
      <c r="P234" s="140"/>
      <c r="Q234" s="140"/>
      <c r="R234" s="140"/>
      <c r="S234" s="140"/>
      <c r="T234" s="140"/>
      <c r="U234" s="140"/>
      <c r="V234" s="140"/>
      <c r="W234" s="140"/>
    </row>
    <row r="235" spans="1:23">
      <c r="A235" s="250"/>
      <c r="B235" s="250"/>
      <c r="C235" s="250" t="s">
        <v>281</v>
      </c>
      <c r="D235" s="250" t="s">
        <v>547</v>
      </c>
      <c r="E235" s="251">
        <v>240.43</v>
      </c>
      <c r="F235" s="140"/>
      <c r="G235" s="140"/>
      <c r="H235" s="140"/>
      <c r="I235" s="140"/>
      <c r="J235" s="140"/>
      <c r="K235" s="140"/>
      <c r="L235" s="140"/>
      <c r="M235" s="140"/>
      <c r="N235" s="140"/>
      <c r="O235" s="140"/>
      <c r="P235" s="140"/>
      <c r="Q235" s="140"/>
      <c r="R235" s="140"/>
      <c r="S235" s="140"/>
      <c r="T235" s="140"/>
      <c r="U235" s="140"/>
      <c r="V235" s="140"/>
      <c r="W235" s="140"/>
    </row>
    <row r="236" ht="28.5" spans="1:23">
      <c r="A236" s="250"/>
      <c r="B236" s="250" t="s">
        <v>286</v>
      </c>
      <c r="C236" s="250"/>
      <c r="D236" s="250" t="s">
        <v>548</v>
      </c>
      <c r="E236" s="251">
        <v>0</v>
      </c>
      <c r="F236" s="140"/>
      <c r="G236" s="140"/>
      <c r="H236" s="140"/>
      <c r="I236" s="140"/>
      <c r="J236" s="140"/>
      <c r="K236" s="140"/>
      <c r="L236" s="140"/>
      <c r="M236" s="140"/>
      <c r="N236" s="140"/>
      <c r="O236" s="140"/>
      <c r="P236" s="140"/>
      <c r="Q236" s="140"/>
      <c r="R236" s="140"/>
      <c r="S236" s="140"/>
      <c r="T236" s="140"/>
      <c r="U236" s="140"/>
      <c r="V236" s="140"/>
      <c r="W236" s="140"/>
    </row>
    <row r="237" ht="28.5" spans="1:23">
      <c r="A237" s="250"/>
      <c r="B237" s="250"/>
      <c r="C237" s="250" t="s">
        <v>281</v>
      </c>
      <c r="D237" s="250" t="s">
        <v>549</v>
      </c>
      <c r="E237" s="251">
        <v>0</v>
      </c>
      <c r="F237" s="140"/>
      <c r="G237" s="140"/>
      <c r="H237" s="140"/>
      <c r="I237" s="140"/>
      <c r="J237" s="140"/>
      <c r="K237" s="140"/>
      <c r="L237" s="140"/>
      <c r="M237" s="140"/>
      <c r="N237" s="140"/>
      <c r="O237" s="140"/>
      <c r="P237" s="140"/>
      <c r="Q237" s="140"/>
      <c r="R237" s="140"/>
      <c r="S237" s="140"/>
      <c r="T237" s="140"/>
      <c r="U237" s="140"/>
      <c r="V237" s="140"/>
      <c r="W237" s="140"/>
    </row>
    <row r="238" spans="1:23">
      <c r="A238" s="250"/>
      <c r="B238" s="250" t="s">
        <v>288</v>
      </c>
      <c r="C238" s="250"/>
      <c r="D238" s="250" t="s">
        <v>550</v>
      </c>
      <c r="E238" s="251">
        <v>1026</v>
      </c>
      <c r="F238" s="140"/>
      <c r="G238" s="140"/>
      <c r="H238" s="140"/>
      <c r="I238" s="140"/>
      <c r="J238" s="140"/>
      <c r="K238" s="140"/>
      <c r="L238" s="140"/>
      <c r="M238" s="140"/>
      <c r="N238" s="140"/>
      <c r="O238" s="140"/>
      <c r="P238" s="140"/>
      <c r="Q238" s="140"/>
      <c r="R238" s="140"/>
      <c r="S238" s="140"/>
      <c r="T238" s="140"/>
      <c r="U238" s="140"/>
      <c r="V238" s="140"/>
      <c r="W238" s="140"/>
    </row>
    <row r="239" spans="1:23">
      <c r="A239" s="250"/>
      <c r="B239" s="250"/>
      <c r="C239" s="250" t="s">
        <v>288</v>
      </c>
      <c r="D239" s="250" t="s">
        <v>551</v>
      </c>
      <c r="E239" s="251">
        <v>1026</v>
      </c>
      <c r="F239" s="140"/>
      <c r="G239" s="140"/>
      <c r="H239" s="140"/>
      <c r="I239" s="140"/>
      <c r="J239" s="140"/>
      <c r="K239" s="140"/>
      <c r="L239" s="140"/>
      <c r="M239" s="140"/>
      <c r="N239" s="140"/>
      <c r="O239" s="140"/>
      <c r="P239" s="140"/>
      <c r="Q239" s="140"/>
      <c r="R239" s="140"/>
      <c r="S239" s="140"/>
      <c r="T239" s="140"/>
      <c r="U239" s="140"/>
      <c r="V239" s="140"/>
      <c r="W239" s="140"/>
    </row>
    <row r="240" spans="1:23">
      <c r="A240" s="250" t="s">
        <v>552</v>
      </c>
      <c r="B240" s="250"/>
      <c r="C240" s="250"/>
      <c r="D240" s="250" t="s">
        <v>553</v>
      </c>
      <c r="E240" s="251">
        <v>19937</v>
      </c>
      <c r="F240" s="140"/>
      <c r="G240" s="140"/>
      <c r="H240" s="140"/>
      <c r="I240" s="140"/>
      <c r="J240" s="140"/>
      <c r="K240" s="140"/>
      <c r="L240" s="140"/>
      <c r="M240" s="140"/>
      <c r="N240" s="140"/>
      <c r="O240" s="140"/>
      <c r="P240" s="140"/>
      <c r="Q240" s="140"/>
      <c r="R240" s="140"/>
      <c r="S240" s="140"/>
      <c r="T240" s="140"/>
      <c r="U240" s="140"/>
      <c r="V240" s="140"/>
      <c r="W240" s="140"/>
    </row>
    <row r="241" spans="1:23">
      <c r="A241" s="250"/>
      <c r="B241" s="250" t="s">
        <v>281</v>
      </c>
      <c r="C241" s="250"/>
      <c r="D241" s="250" t="s">
        <v>554</v>
      </c>
      <c r="E241" s="251">
        <v>4183.24</v>
      </c>
      <c r="F241" s="140"/>
      <c r="G241" s="140"/>
      <c r="H241" s="140"/>
      <c r="I241" s="140"/>
      <c r="J241" s="140"/>
      <c r="K241" s="140"/>
      <c r="L241" s="140"/>
      <c r="M241" s="140"/>
      <c r="N241" s="140"/>
      <c r="O241" s="140"/>
      <c r="P241" s="140"/>
      <c r="Q241" s="140"/>
      <c r="R241" s="140"/>
      <c r="S241" s="140"/>
      <c r="T241" s="140"/>
      <c r="U241" s="140"/>
      <c r="V241" s="140"/>
      <c r="W241" s="140"/>
    </row>
    <row r="242" spans="1:23">
      <c r="A242" s="250"/>
      <c r="B242" s="250"/>
      <c r="C242" s="250" t="s">
        <v>281</v>
      </c>
      <c r="D242" s="250" t="s">
        <v>555</v>
      </c>
      <c r="E242" s="251">
        <v>629</v>
      </c>
      <c r="F242" s="140"/>
      <c r="G242" s="140"/>
      <c r="H242" s="140"/>
      <c r="I242" s="140"/>
      <c r="J242" s="140"/>
      <c r="K242" s="140"/>
      <c r="L242" s="140"/>
      <c r="M242" s="140"/>
      <c r="N242" s="140"/>
      <c r="O242" s="140"/>
      <c r="P242" s="140"/>
      <c r="Q242" s="140"/>
      <c r="R242" s="140"/>
      <c r="S242" s="140"/>
      <c r="T242" s="140"/>
      <c r="U242" s="140"/>
      <c r="V242" s="140"/>
      <c r="W242" s="140"/>
    </row>
    <row r="243" spans="1:23">
      <c r="A243" s="250"/>
      <c r="B243" s="250"/>
      <c r="C243" s="250" t="s">
        <v>284</v>
      </c>
      <c r="D243" s="250" t="s">
        <v>556</v>
      </c>
      <c r="E243" s="251">
        <v>652.61</v>
      </c>
      <c r="F243" s="140"/>
      <c r="G243" s="140"/>
      <c r="H243" s="140"/>
      <c r="I243" s="140"/>
      <c r="J243" s="140"/>
      <c r="K243" s="140"/>
      <c r="L243" s="140"/>
      <c r="M243" s="140"/>
      <c r="N243" s="140"/>
      <c r="O243" s="140"/>
      <c r="P243" s="140"/>
      <c r="Q243" s="140"/>
      <c r="R243" s="140"/>
      <c r="S243" s="140"/>
      <c r="T243" s="140"/>
      <c r="U243" s="140"/>
      <c r="V243" s="140"/>
      <c r="W243" s="140"/>
    </row>
    <row r="244" spans="1:23">
      <c r="A244" s="250"/>
      <c r="B244" s="250"/>
      <c r="C244" s="250" t="s">
        <v>288</v>
      </c>
      <c r="D244" s="250" t="s">
        <v>557</v>
      </c>
      <c r="E244" s="251">
        <v>2901.63</v>
      </c>
      <c r="F244" s="140"/>
      <c r="G244" s="140"/>
      <c r="H244" s="140"/>
      <c r="I244" s="140"/>
      <c r="J244" s="140"/>
      <c r="K244" s="140"/>
      <c r="L244" s="140"/>
      <c r="M244" s="140"/>
      <c r="N244" s="140"/>
      <c r="O244" s="140"/>
      <c r="P244" s="140"/>
      <c r="Q244" s="140"/>
      <c r="R244" s="140"/>
      <c r="S244" s="140"/>
      <c r="T244" s="140"/>
      <c r="U244" s="140"/>
      <c r="V244" s="140"/>
      <c r="W244" s="140"/>
    </row>
    <row r="245" spans="1:23">
      <c r="A245" s="250"/>
      <c r="B245" s="250" t="s">
        <v>290</v>
      </c>
      <c r="C245" s="250"/>
      <c r="D245" s="250" t="s">
        <v>558</v>
      </c>
      <c r="E245" s="251">
        <v>12970.86</v>
      </c>
      <c r="F245" s="140"/>
      <c r="G245" s="140"/>
      <c r="H245" s="140"/>
      <c r="I245" s="140"/>
      <c r="J245" s="140"/>
      <c r="K245" s="140"/>
      <c r="L245" s="140"/>
      <c r="M245" s="140"/>
      <c r="N245" s="140"/>
      <c r="O245" s="140"/>
      <c r="P245" s="140"/>
      <c r="Q245" s="140"/>
      <c r="R245" s="140"/>
      <c r="S245" s="140"/>
      <c r="T245" s="140"/>
      <c r="U245" s="140"/>
      <c r="V245" s="140"/>
      <c r="W245" s="140"/>
    </row>
    <row r="246" spans="1:23">
      <c r="A246" s="250"/>
      <c r="B246" s="250"/>
      <c r="C246" s="250" t="s">
        <v>281</v>
      </c>
      <c r="D246" s="250" t="s">
        <v>559</v>
      </c>
      <c r="E246" s="251">
        <v>119.02</v>
      </c>
      <c r="F246" s="140"/>
      <c r="G246" s="140"/>
      <c r="H246" s="140"/>
      <c r="I246" s="140"/>
      <c r="J246" s="140"/>
      <c r="K246" s="140"/>
      <c r="L246" s="140"/>
      <c r="M246" s="140"/>
      <c r="N246" s="140"/>
      <c r="O246" s="140"/>
      <c r="P246" s="140"/>
      <c r="Q246" s="140"/>
      <c r="R246" s="140"/>
      <c r="S246" s="140"/>
      <c r="T246" s="140"/>
      <c r="U246" s="140"/>
      <c r="V246" s="140"/>
      <c r="W246" s="140"/>
    </row>
    <row r="247" spans="1:23">
      <c r="A247" s="250"/>
      <c r="B247" s="250"/>
      <c r="C247" s="250" t="s">
        <v>290</v>
      </c>
      <c r="D247" s="250" t="s">
        <v>560</v>
      </c>
      <c r="E247" s="251">
        <v>12851.84</v>
      </c>
      <c r="F247" s="140"/>
      <c r="G247" s="140"/>
      <c r="H247" s="140"/>
      <c r="I247" s="140"/>
      <c r="J247" s="140"/>
      <c r="K247" s="140"/>
      <c r="L247" s="140"/>
      <c r="M247" s="140"/>
      <c r="N247" s="140"/>
      <c r="O247" s="140"/>
      <c r="P247" s="140"/>
      <c r="Q247" s="140"/>
      <c r="R247" s="140"/>
      <c r="S247" s="140"/>
      <c r="T247" s="140"/>
      <c r="U247" s="140"/>
      <c r="V247" s="140"/>
      <c r="W247" s="140"/>
    </row>
    <row r="248" spans="1:23">
      <c r="A248" s="250"/>
      <c r="B248" s="250" t="s">
        <v>297</v>
      </c>
      <c r="C248" s="250"/>
      <c r="D248" s="250" t="s">
        <v>561</v>
      </c>
      <c r="E248" s="251">
        <v>2322.9</v>
      </c>
      <c r="F248" s="140"/>
      <c r="G248" s="140"/>
      <c r="H248" s="140"/>
      <c r="I248" s="140"/>
      <c r="J248" s="140"/>
      <c r="K248" s="140"/>
      <c r="L248" s="140"/>
      <c r="M248" s="140"/>
      <c r="N248" s="140"/>
      <c r="O248" s="140"/>
      <c r="P248" s="140"/>
      <c r="Q248" s="140"/>
      <c r="R248" s="140"/>
      <c r="S248" s="140"/>
      <c r="T248" s="140"/>
      <c r="U248" s="140"/>
      <c r="V248" s="140"/>
      <c r="W248" s="140"/>
    </row>
    <row r="249" spans="1:23">
      <c r="A249" s="250"/>
      <c r="B249" s="250"/>
      <c r="C249" s="250" t="s">
        <v>281</v>
      </c>
      <c r="D249" s="250" t="s">
        <v>562</v>
      </c>
      <c r="E249" s="251">
        <v>122.9</v>
      </c>
      <c r="F249" s="140"/>
      <c r="G249" s="140"/>
      <c r="H249" s="140"/>
      <c r="I249" s="140"/>
      <c r="J249" s="140"/>
      <c r="K249" s="140"/>
      <c r="L249" s="140"/>
      <c r="M249" s="140"/>
      <c r="N249" s="140"/>
      <c r="O249" s="140"/>
      <c r="P249" s="140"/>
      <c r="Q249" s="140"/>
      <c r="R249" s="140"/>
      <c r="S249" s="140"/>
      <c r="T249" s="140"/>
      <c r="U249" s="140"/>
      <c r="V249" s="140"/>
      <c r="W249" s="140"/>
    </row>
    <row r="250" spans="1:23">
      <c r="A250" s="250"/>
      <c r="B250" s="250"/>
      <c r="C250" s="250" t="s">
        <v>288</v>
      </c>
      <c r="D250" s="250" t="s">
        <v>563</v>
      </c>
      <c r="E250" s="251">
        <v>2200</v>
      </c>
      <c r="F250" s="140"/>
      <c r="G250" s="140"/>
      <c r="H250" s="140"/>
      <c r="I250" s="140"/>
      <c r="J250" s="140"/>
      <c r="K250" s="140"/>
      <c r="L250" s="140"/>
      <c r="M250" s="140"/>
      <c r="N250" s="140"/>
      <c r="O250" s="140"/>
      <c r="P250" s="140"/>
      <c r="Q250" s="140"/>
      <c r="R250" s="140"/>
      <c r="S250" s="140"/>
      <c r="T250" s="140"/>
      <c r="U250" s="140"/>
      <c r="V250" s="140"/>
      <c r="W250" s="140"/>
    </row>
    <row r="251" spans="1:23">
      <c r="A251" s="250"/>
      <c r="B251" s="250" t="s">
        <v>324</v>
      </c>
      <c r="C251" s="250"/>
      <c r="D251" s="250" t="s">
        <v>564</v>
      </c>
      <c r="E251" s="251">
        <v>460</v>
      </c>
      <c r="F251" s="140"/>
      <c r="G251" s="140"/>
      <c r="H251" s="140"/>
      <c r="I251" s="140"/>
      <c r="J251" s="140"/>
      <c r="K251" s="140"/>
      <c r="L251" s="140"/>
      <c r="M251" s="140"/>
      <c r="N251" s="140"/>
      <c r="O251" s="140"/>
      <c r="P251" s="140"/>
      <c r="Q251" s="140"/>
      <c r="R251" s="140"/>
      <c r="S251" s="140"/>
      <c r="T251" s="140"/>
      <c r="U251" s="140"/>
      <c r="V251" s="140"/>
      <c r="W251" s="140"/>
    </row>
    <row r="252" spans="1:23">
      <c r="A252" s="250"/>
      <c r="B252" s="250"/>
      <c r="C252" s="250" t="s">
        <v>313</v>
      </c>
      <c r="D252" s="250" t="s">
        <v>565</v>
      </c>
      <c r="E252" s="251">
        <v>460</v>
      </c>
      <c r="F252" s="140"/>
      <c r="G252" s="140"/>
      <c r="H252" s="140"/>
      <c r="I252" s="140"/>
      <c r="J252" s="140"/>
      <c r="K252" s="140"/>
      <c r="L252" s="140"/>
      <c r="M252" s="140"/>
      <c r="N252" s="140"/>
      <c r="O252" s="140"/>
      <c r="P252" s="140"/>
      <c r="Q252" s="140"/>
      <c r="R252" s="140"/>
      <c r="S252" s="140"/>
      <c r="T252" s="140"/>
      <c r="U252" s="140"/>
      <c r="V252" s="140"/>
      <c r="W252" s="140"/>
    </row>
    <row r="253" spans="1:23">
      <c r="A253" s="250" t="s">
        <v>566</v>
      </c>
      <c r="B253" s="250"/>
      <c r="C253" s="250"/>
      <c r="D253" s="250" t="s">
        <v>567</v>
      </c>
      <c r="E253" s="251">
        <v>34295</v>
      </c>
      <c r="F253" s="140"/>
      <c r="G253" s="140"/>
      <c r="H253" s="140"/>
      <c r="I253" s="140"/>
      <c r="J253" s="140"/>
      <c r="K253" s="140"/>
      <c r="L253" s="140"/>
      <c r="M253" s="140"/>
      <c r="N253" s="140"/>
      <c r="O253" s="140"/>
      <c r="P253" s="140"/>
      <c r="Q253" s="140"/>
      <c r="R253" s="140"/>
      <c r="S253" s="140"/>
      <c r="T253" s="140"/>
      <c r="U253" s="140"/>
      <c r="V253" s="140"/>
      <c r="W253" s="140"/>
    </row>
    <row r="254" spans="1:23">
      <c r="A254" s="250"/>
      <c r="B254" s="250" t="s">
        <v>313</v>
      </c>
      <c r="C254" s="250"/>
      <c r="D254" s="250" t="s">
        <v>568</v>
      </c>
      <c r="E254" s="251">
        <v>975.76</v>
      </c>
      <c r="F254" s="140"/>
      <c r="G254" s="140"/>
      <c r="H254" s="140"/>
      <c r="I254" s="140"/>
      <c r="J254" s="140"/>
      <c r="K254" s="140"/>
      <c r="L254" s="140"/>
      <c r="M254" s="140"/>
      <c r="N254" s="140"/>
      <c r="O254" s="140"/>
      <c r="P254" s="140"/>
      <c r="Q254" s="140"/>
      <c r="R254" s="140"/>
      <c r="S254" s="140"/>
      <c r="T254" s="140"/>
      <c r="U254" s="140"/>
      <c r="V254" s="140"/>
      <c r="W254" s="140"/>
    </row>
    <row r="255" spans="1:23">
      <c r="A255" s="250"/>
      <c r="B255" s="250"/>
      <c r="C255" s="250" t="s">
        <v>281</v>
      </c>
      <c r="D255" s="250" t="s">
        <v>569</v>
      </c>
      <c r="E255" s="251">
        <v>163.59</v>
      </c>
      <c r="F255" s="140"/>
      <c r="G255" s="140"/>
      <c r="H255" s="140"/>
      <c r="I255" s="140"/>
      <c r="J255" s="140"/>
      <c r="K255" s="140"/>
      <c r="L255" s="140"/>
      <c r="M255" s="140"/>
      <c r="N255" s="140"/>
      <c r="O255" s="140"/>
      <c r="P255" s="140"/>
      <c r="Q255" s="140"/>
      <c r="R255" s="140"/>
      <c r="S255" s="140"/>
      <c r="T255" s="140"/>
      <c r="U255" s="140"/>
      <c r="V255" s="140"/>
      <c r="W255" s="140"/>
    </row>
    <row r="256" spans="1:23">
      <c r="A256" s="250"/>
      <c r="B256" s="250"/>
      <c r="C256" s="250" t="s">
        <v>290</v>
      </c>
      <c r="D256" s="250" t="s">
        <v>570</v>
      </c>
      <c r="E256" s="251">
        <v>741</v>
      </c>
      <c r="F256" s="140"/>
      <c r="G256" s="140"/>
      <c r="H256" s="140"/>
      <c r="I256" s="140"/>
      <c r="J256" s="140"/>
      <c r="K256" s="140"/>
      <c r="L256" s="140"/>
      <c r="M256" s="140"/>
      <c r="N256" s="140"/>
      <c r="O256" s="140"/>
      <c r="P256" s="140"/>
      <c r="Q256" s="140"/>
      <c r="R256" s="140"/>
      <c r="S256" s="140"/>
      <c r="T256" s="140"/>
      <c r="U256" s="140"/>
      <c r="V256" s="140"/>
      <c r="W256" s="140"/>
    </row>
    <row r="257" spans="1:23">
      <c r="A257" s="250"/>
      <c r="B257" s="250"/>
      <c r="C257" s="250" t="s">
        <v>288</v>
      </c>
      <c r="D257" s="250" t="s">
        <v>571</v>
      </c>
      <c r="E257" s="251">
        <v>71.17</v>
      </c>
      <c r="F257" s="140"/>
      <c r="G257" s="140"/>
      <c r="H257" s="140"/>
      <c r="I257" s="140"/>
      <c r="J257" s="140"/>
      <c r="K257" s="140"/>
      <c r="L257" s="140"/>
      <c r="M257" s="140"/>
      <c r="N257" s="140"/>
      <c r="O257" s="140"/>
      <c r="P257" s="140"/>
      <c r="Q257" s="140"/>
      <c r="R257" s="140"/>
      <c r="S257" s="140"/>
      <c r="T257" s="140"/>
      <c r="U257" s="140"/>
      <c r="V257" s="140"/>
      <c r="W257" s="140"/>
    </row>
    <row r="258" spans="1:23">
      <c r="A258" s="250"/>
      <c r="B258" s="250" t="s">
        <v>288</v>
      </c>
      <c r="C258" s="250"/>
      <c r="D258" s="250" t="s">
        <v>572</v>
      </c>
      <c r="E258" s="251">
        <v>33319.24</v>
      </c>
      <c r="F258" s="140"/>
      <c r="G258" s="140"/>
      <c r="H258" s="140"/>
      <c r="I258" s="140"/>
      <c r="J258" s="140"/>
      <c r="K258" s="140"/>
      <c r="L258" s="140"/>
      <c r="M258" s="140"/>
      <c r="N258" s="140"/>
      <c r="O258" s="140"/>
      <c r="P258" s="140"/>
      <c r="Q258" s="140"/>
      <c r="R258" s="140"/>
      <c r="S258" s="140"/>
      <c r="T258" s="140"/>
      <c r="U258" s="140"/>
      <c r="V258" s="140"/>
      <c r="W258" s="140"/>
    </row>
    <row r="259" spans="1:23">
      <c r="A259" s="250"/>
      <c r="B259" s="250"/>
      <c r="C259" s="250" t="s">
        <v>288</v>
      </c>
      <c r="D259" s="250" t="s">
        <v>573</v>
      </c>
      <c r="E259" s="251">
        <v>33319.24</v>
      </c>
      <c r="F259" s="140"/>
      <c r="G259" s="140"/>
      <c r="H259" s="140"/>
      <c r="I259" s="140"/>
      <c r="J259" s="140"/>
      <c r="K259" s="140"/>
      <c r="L259" s="140"/>
      <c r="M259" s="140"/>
      <c r="N259" s="140"/>
      <c r="O259" s="140"/>
      <c r="P259" s="140"/>
      <c r="Q259" s="140"/>
      <c r="R259" s="140"/>
      <c r="S259" s="140"/>
      <c r="T259" s="140"/>
      <c r="U259" s="140"/>
      <c r="V259" s="140"/>
      <c r="W259" s="140"/>
    </row>
    <row r="260" spans="1:23">
      <c r="A260" s="250" t="s">
        <v>574</v>
      </c>
      <c r="B260" s="250"/>
      <c r="C260" s="250"/>
      <c r="D260" s="250" t="s">
        <v>575</v>
      </c>
      <c r="E260" s="251">
        <v>12380</v>
      </c>
      <c r="F260" s="140"/>
      <c r="G260" s="140"/>
      <c r="H260" s="140"/>
      <c r="I260" s="140"/>
      <c r="J260" s="140"/>
      <c r="K260" s="140"/>
      <c r="L260" s="140"/>
      <c r="M260" s="140"/>
      <c r="N260" s="140"/>
      <c r="O260" s="140"/>
      <c r="P260" s="140"/>
      <c r="Q260" s="140"/>
      <c r="R260" s="140"/>
      <c r="S260" s="140"/>
      <c r="T260" s="140"/>
      <c r="U260" s="140"/>
      <c r="V260" s="140"/>
      <c r="W260" s="140"/>
    </row>
    <row r="261" spans="1:23">
      <c r="A261" s="250"/>
      <c r="B261" s="250"/>
      <c r="C261" s="250"/>
      <c r="D261" s="250" t="s">
        <v>576</v>
      </c>
      <c r="E261" s="251">
        <v>12380</v>
      </c>
      <c r="F261" s="140"/>
      <c r="G261" s="140"/>
      <c r="H261" s="140"/>
      <c r="I261" s="140"/>
      <c r="J261" s="140"/>
      <c r="K261" s="140"/>
      <c r="L261" s="140"/>
      <c r="M261" s="140"/>
      <c r="N261" s="140"/>
      <c r="O261" s="140"/>
      <c r="P261" s="140"/>
      <c r="Q261" s="140"/>
      <c r="R261" s="140"/>
      <c r="S261" s="140"/>
      <c r="T261" s="140"/>
      <c r="U261" s="140"/>
      <c r="V261" s="140"/>
      <c r="W261" s="140"/>
    </row>
    <row r="262" spans="1:23">
      <c r="A262" s="250"/>
      <c r="B262" s="250"/>
      <c r="C262" s="250"/>
      <c r="D262" s="250" t="s">
        <v>577</v>
      </c>
      <c r="E262" s="251">
        <v>12380</v>
      </c>
      <c r="F262" s="140"/>
      <c r="G262" s="140"/>
      <c r="H262" s="140"/>
      <c r="I262" s="140"/>
      <c r="J262" s="140"/>
      <c r="K262" s="140"/>
      <c r="L262" s="140"/>
      <c r="M262" s="140"/>
      <c r="N262" s="140"/>
      <c r="O262" s="140"/>
      <c r="P262" s="140"/>
      <c r="Q262" s="140"/>
      <c r="R262" s="140"/>
      <c r="S262" s="140"/>
      <c r="T262" s="140"/>
      <c r="U262" s="140"/>
      <c r="V262" s="140"/>
      <c r="W262" s="140"/>
    </row>
    <row r="263" spans="1:23">
      <c r="A263" s="250" t="s">
        <v>578</v>
      </c>
      <c r="B263" s="250"/>
      <c r="C263" s="250"/>
      <c r="D263" s="250" t="s">
        <v>579</v>
      </c>
      <c r="E263" s="251">
        <v>21000</v>
      </c>
      <c r="F263" s="140"/>
      <c r="G263" s="140"/>
      <c r="H263" s="140"/>
      <c r="I263" s="140"/>
      <c r="J263" s="140"/>
      <c r="K263" s="140"/>
      <c r="L263" s="140"/>
      <c r="M263" s="140"/>
      <c r="N263" s="140"/>
      <c r="O263" s="140"/>
      <c r="P263" s="140"/>
      <c r="Q263" s="140"/>
      <c r="R263" s="140"/>
      <c r="S263" s="140"/>
      <c r="T263" s="140"/>
      <c r="U263" s="140"/>
      <c r="V263" s="140"/>
      <c r="W263" s="140"/>
    </row>
    <row r="264" spans="1:23">
      <c r="A264" s="250"/>
      <c r="B264" s="250" t="s">
        <v>290</v>
      </c>
      <c r="C264" s="250"/>
      <c r="D264" s="250" t="s">
        <v>580</v>
      </c>
      <c r="E264" s="251">
        <v>21000</v>
      </c>
      <c r="F264" s="140"/>
      <c r="G264" s="140"/>
      <c r="H264" s="140"/>
      <c r="I264" s="140"/>
      <c r="J264" s="140"/>
      <c r="K264" s="140"/>
      <c r="L264" s="140"/>
      <c r="M264" s="140"/>
      <c r="N264" s="140"/>
      <c r="O264" s="140"/>
      <c r="P264" s="140"/>
      <c r="Q264" s="140"/>
      <c r="R264" s="140"/>
      <c r="S264" s="140"/>
      <c r="T264" s="140"/>
      <c r="U264" s="140"/>
      <c r="V264" s="140"/>
      <c r="W264" s="140"/>
    </row>
    <row r="265" spans="1:23">
      <c r="A265" s="250"/>
      <c r="B265" s="250"/>
      <c r="C265" s="250"/>
      <c r="D265" s="250" t="s">
        <v>581</v>
      </c>
      <c r="E265" s="251">
        <v>21000</v>
      </c>
      <c r="F265" s="140"/>
      <c r="G265" s="140"/>
      <c r="H265" s="140"/>
      <c r="I265" s="140"/>
      <c r="J265" s="140"/>
      <c r="K265" s="140"/>
      <c r="L265" s="140"/>
      <c r="M265" s="140"/>
      <c r="N265" s="140"/>
      <c r="O265" s="140"/>
      <c r="P265" s="140"/>
      <c r="Q265" s="140"/>
      <c r="R265" s="140"/>
      <c r="S265" s="140"/>
      <c r="T265" s="140"/>
      <c r="U265" s="140"/>
      <c r="V265" s="140"/>
      <c r="W265" s="140"/>
    </row>
    <row r="266" spans="1:23">
      <c r="A266" s="235"/>
      <c r="B266" s="235"/>
      <c r="C266" s="236"/>
      <c r="D266" s="237"/>
      <c r="E266" s="140"/>
      <c r="F266" s="140"/>
      <c r="G266" s="140"/>
      <c r="H266" s="140"/>
      <c r="I266" s="140"/>
      <c r="J266" s="140"/>
      <c r="K266" s="140"/>
      <c r="L266" s="140"/>
      <c r="M266" s="140"/>
      <c r="N266" s="140"/>
      <c r="O266" s="140"/>
      <c r="P266" s="140"/>
      <c r="Q266" s="140"/>
      <c r="R266" s="140"/>
      <c r="S266" s="140"/>
      <c r="T266" s="140"/>
      <c r="U266" s="140"/>
      <c r="V266" s="140"/>
      <c r="W266" s="140"/>
    </row>
    <row r="267" spans="1:23">
      <c r="A267" s="235"/>
      <c r="B267" s="235"/>
      <c r="C267" s="236"/>
      <c r="D267" s="237"/>
      <c r="E267" s="140"/>
      <c r="F267" s="140"/>
      <c r="G267" s="140"/>
      <c r="H267" s="140"/>
      <c r="I267" s="140"/>
      <c r="J267" s="140"/>
      <c r="K267" s="140"/>
      <c r="L267" s="140"/>
      <c r="M267" s="140"/>
      <c r="N267" s="140"/>
      <c r="O267" s="140"/>
      <c r="P267" s="140"/>
      <c r="Q267" s="140"/>
      <c r="R267" s="140"/>
      <c r="S267" s="140"/>
      <c r="T267" s="140"/>
      <c r="U267" s="140"/>
      <c r="V267" s="140"/>
      <c r="W267" s="140"/>
    </row>
    <row r="268" spans="1:23">
      <c r="A268" s="235"/>
      <c r="B268" s="235"/>
      <c r="C268" s="236"/>
      <c r="D268" s="237"/>
      <c r="E268" s="140"/>
      <c r="F268" s="140"/>
      <c r="G268" s="140"/>
      <c r="H268" s="140"/>
      <c r="I268" s="140"/>
      <c r="J268" s="140"/>
      <c r="K268" s="140"/>
      <c r="L268" s="140"/>
      <c r="M268" s="140"/>
      <c r="N268" s="140"/>
      <c r="O268" s="140"/>
      <c r="P268" s="140"/>
      <c r="Q268" s="140"/>
      <c r="R268" s="140"/>
      <c r="S268" s="140"/>
      <c r="T268" s="140"/>
      <c r="U268" s="140"/>
      <c r="V268" s="140"/>
      <c r="W268" s="140"/>
    </row>
    <row r="269" spans="1:23">
      <c r="A269" s="235"/>
      <c r="B269" s="235"/>
      <c r="C269" s="236"/>
      <c r="D269" s="237"/>
      <c r="E269" s="140"/>
      <c r="F269" s="140"/>
      <c r="G269" s="140"/>
      <c r="H269" s="140"/>
      <c r="I269" s="140"/>
      <c r="J269" s="140"/>
      <c r="K269" s="140"/>
      <c r="L269" s="140"/>
      <c r="M269" s="140"/>
      <c r="N269" s="140"/>
      <c r="O269" s="140"/>
      <c r="P269" s="140"/>
      <c r="Q269" s="140"/>
      <c r="R269" s="140"/>
      <c r="S269" s="140"/>
      <c r="T269" s="140"/>
      <c r="U269" s="140"/>
      <c r="V269" s="140"/>
      <c r="W269" s="140"/>
    </row>
    <row r="270" spans="1:23">
      <c r="A270" s="235"/>
      <c r="B270" s="235"/>
      <c r="C270" s="236"/>
      <c r="D270" s="237"/>
      <c r="E270" s="140"/>
      <c r="F270" s="140"/>
      <c r="G270" s="140"/>
      <c r="H270" s="140"/>
      <c r="I270" s="140"/>
      <c r="J270" s="140"/>
      <c r="K270" s="140"/>
      <c r="L270" s="140"/>
      <c r="M270" s="140"/>
      <c r="N270" s="140"/>
      <c r="O270" s="140"/>
      <c r="P270" s="140"/>
      <c r="Q270" s="140"/>
      <c r="R270" s="140"/>
      <c r="S270" s="140"/>
      <c r="T270" s="140"/>
      <c r="U270" s="140"/>
      <c r="V270" s="140"/>
      <c r="W270" s="140"/>
    </row>
    <row r="271" spans="1:23">
      <c r="A271" s="235"/>
      <c r="B271" s="235"/>
      <c r="C271" s="236"/>
      <c r="D271" s="237"/>
      <c r="E271" s="140"/>
      <c r="F271" s="140"/>
      <c r="G271" s="140"/>
      <c r="H271" s="140"/>
      <c r="I271" s="140"/>
      <c r="J271" s="140"/>
      <c r="K271" s="140"/>
      <c r="L271" s="140"/>
      <c r="M271" s="140"/>
      <c r="N271" s="140"/>
      <c r="O271" s="140"/>
      <c r="P271" s="140"/>
      <c r="Q271" s="140"/>
      <c r="R271" s="140"/>
      <c r="S271" s="140"/>
      <c r="T271" s="140"/>
      <c r="U271" s="140"/>
      <c r="V271" s="140"/>
      <c r="W271" s="140"/>
    </row>
    <row r="272" spans="1:23">
      <c r="A272" s="235"/>
      <c r="B272" s="235"/>
      <c r="C272" s="236"/>
      <c r="D272" s="237"/>
      <c r="E272" s="140"/>
      <c r="F272" s="140"/>
      <c r="G272" s="140"/>
      <c r="H272" s="140"/>
      <c r="I272" s="140"/>
      <c r="J272" s="140"/>
      <c r="K272" s="140"/>
      <c r="L272" s="140"/>
      <c r="M272" s="140"/>
      <c r="N272" s="140"/>
      <c r="O272" s="140"/>
      <c r="P272" s="140"/>
      <c r="Q272" s="140"/>
      <c r="R272" s="140"/>
      <c r="S272" s="140"/>
      <c r="T272" s="140"/>
      <c r="U272" s="140"/>
      <c r="V272" s="140"/>
      <c r="W272" s="140"/>
    </row>
    <row r="273" spans="1:23">
      <c r="A273" s="235"/>
      <c r="B273" s="235"/>
      <c r="C273" s="236"/>
      <c r="D273" s="237"/>
      <c r="E273" s="140"/>
      <c r="F273" s="140"/>
      <c r="G273" s="140"/>
      <c r="H273" s="140"/>
      <c r="I273" s="140"/>
      <c r="J273" s="140"/>
      <c r="K273" s="140"/>
      <c r="L273" s="140"/>
      <c r="M273" s="140"/>
      <c r="N273" s="140"/>
      <c r="O273" s="140"/>
      <c r="P273" s="140"/>
      <c r="Q273" s="140"/>
      <c r="R273" s="140"/>
      <c r="S273" s="140"/>
      <c r="T273" s="140"/>
      <c r="U273" s="140"/>
      <c r="V273" s="140"/>
      <c r="W273" s="140"/>
    </row>
    <row r="274" spans="1:23">
      <c r="A274" s="235"/>
      <c r="B274" s="235"/>
      <c r="C274" s="236"/>
      <c r="D274" s="237"/>
      <c r="E274" s="140"/>
      <c r="F274" s="140"/>
      <c r="G274" s="140"/>
      <c r="H274" s="140"/>
      <c r="I274" s="140"/>
      <c r="J274" s="140"/>
      <c r="K274" s="140"/>
      <c r="L274" s="140"/>
      <c r="M274" s="140"/>
      <c r="N274" s="140"/>
      <c r="O274" s="140"/>
      <c r="P274" s="140"/>
      <c r="Q274" s="140"/>
      <c r="R274" s="140"/>
      <c r="S274" s="140"/>
      <c r="T274" s="140"/>
      <c r="U274" s="140"/>
      <c r="V274" s="140"/>
      <c r="W274" s="140"/>
    </row>
    <row r="275" spans="1:23">
      <c r="A275" s="235"/>
      <c r="B275" s="235"/>
      <c r="C275" s="236"/>
      <c r="D275" s="237"/>
      <c r="E275" s="140"/>
      <c r="F275" s="140"/>
      <c r="G275" s="140"/>
      <c r="H275" s="140"/>
      <c r="I275" s="140"/>
      <c r="J275" s="140"/>
      <c r="K275" s="140"/>
      <c r="L275" s="140"/>
      <c r="M275" s="140"/>
      <c r="N275" s="140"/>
      <c r="O275" s="140"/>
      <c r="P275" s="140"/>
      <c r="Q275" s="140"/>
      <c r="R275" s="140"/>
      <c r="S275" s="140"/>
      <c r="T275" s="140"/>
      <c r="U275" s="140"/>
      <c r="V275" s="140"/>
      <c r="W275" s="140"/>
    </row>
    <row r="276" spans="1:23">
      <c r="A276" s="235"/>
      <c r="B276" s="235"/>
      <c r="C276" s="236"/>
      <c r="D276" s="237"/>
      <c r="E276" s="140"/>
      <c r="F276" s="140"/>
      <c r="G276" s="140"/>
      <c r="H276" s="140"/>
      <c r="I276" s="140"/>
      <c r="J276" s="140"/>
      <c r="K276" s="140"/>
      <c r="L276" s="140"/>
      <c r="M276" s="140"/>
      <c r="N276" s="140"/>
      <c r="O276" s="140"/>
      <c r="P276" s="140"/>
      <c r="Q276" s="140"/>
      <c r="R276" s="140"/>
      <c r="S276" s="140"/>
      <c r="T276" s="140"/>
      <c r="U276" s="140"/>
      <c r="V276" s="140"/>
      <c r="W276" s="140"/>
    </row>
    <row r="277" spans="1:23">
      <c r="A277" s="235"/>
      <c r="B277" s="235"/>
      <c r="C277" s="236"/>
      <c r="D277" s="237"/>
      <c r="E277" s="140"/>
      <c r="F277" s="140"/>
      <c r="G277" s="140"/>
      <c r="H277" s="140"/>
      <c r="I277" s="140"/>
      <c r="J277" s="140"/>
      <c r="K277" s="140"/>
      <c r="L277" s="140"/>
      <c r="M277" s="140"/>
      <c r="N277" s="140"/>
      <c r="O277" s="140"/>
      <c r="P277" s="140"/>
      <c r="Q277" s="140"/>
      <c r="R277" s="140"/>
      <c r="S277" s="140"/>
      <c r="T277" s="140"/>
      <c r="U277" s="140"/>
      <c r="V277" s="140"/>
      <c r="W277" s="140"/>
    </row>
    <row r="278" spans="1:23">
      <c r="A278" s="235"/>
      <c r="B278" s="235"/>
      <c r="C278" s="236"/>
      <c r="D278" s="237"/>
      <c r="E278" s="140"/>
      <c r="F278" s="140"/>
      <c r="G278" s="140"/>
      <c r="H278" s="140"/>
      <c r="I278" s="140"/>
      <c r="J278" s="140"/>
      <c r="K278" s="140"/>
      <c r="L278" s="140"/>
      <c r="M278" s="140"/>
      <c r="N278" s="140"/>
      <c r="O278" s="140"/>
      <c r="P278" s="140"/>
      <c r="Q278" s="140"/>
      <c r="R278" s="140"/>
      <c r="S278" s="140"/>
      <c r="T278" s="140"/>
      <c r="U278" s="140"/>
      <c r="V278" s="140"/>
      <c r="W278" s="140"/>
    </row>
    <row r="279" spans="1:23">
      <c r="A279" s="235"/>
      <c r="B279" s="235"/>
      <c r="C279" s="236"/>
      <c r="D279" s="237"/>
      <c r="E279" s="140"/>
      <c r="F279" s="140"/>
      <c r="G279" s="140"/>
      <c r="H279" s="140"/>
      <c r="I279" s="140"/>
      <c r="J279" s="140"/>
      <c r="K279" s="140"/>
      <c r="L279" s="140"/>
      <c r="M279" s="140"/>
      <c r="N279" s="140"/>
      <c r="O279" s="140"/>
      <c r="P279" s="140"/>
      <c r="Q279" s="140"/>
      <c r="R279" s="140"/>
      <c r="S279" s="140"/>
      <c r="T279" s="140"/>
      <c r="U279" s="140"/>
      <c r="V279" s="140"/>
      <c r="W279" s="140"/>
    </row>
    <row r="280" spans="1:23">
      <c r="A280" s="235"/>
      <c r="B280" s="235"/>
      <c r="C280" s="236"/>
      <c r="D280" s="237"/>
      <c r="E280" s="140"/>
      <c r="F280" s="140"/>
      <c r="G280" s="140"/>
      <c r="H280" s="140"/>
      <c r="I280" s="140"/>
      <c r="J280" s="140"/>
      <c r="K280" s="140"/>
      <c r="L280" s="140"/>
      <c r="M280" s="140"/>
      <c r="N280" s="140"/>
      <c r="O280" s="140"/>
      <c r="P280" s="140"/>
      <c r="Q280" s="140"/>
      <c r="R280" s="140"/>
      <c r="S280" s="140"/>
      <c r="T280" s="140"/>
      <c r="U280" s="140"/>
      <c r="V280" s="140"/>
      <c r="W280" s="140"/>
    </row>
    <row r="281" spans="1:23">
      <c r="A281" s="235"/>
      <c r="B281" s="235"/>
      <c r="C281" s="236"/>
      <c r="D281" s="237"/>
      <c r="E281" s="140"/>
      <c r="F281" s="140"/>
      <c r="G281" s="140"/>
      <c r="H281" s="140"/>
      <c r="I281" s="140"/>
      <c r="J281" s="140"/>
      <c r="K281" s="140"/>
      <c r="L281" s="140"/>
      <c r="M281" s="140"/>
      <c r="N281" s="140"/>
      <c r="O281" s="140"/>
      <c r="P281" s="140"/>
      <c r="Q281" s="140"/>
      <c r="R281" s="140"/>
      <c r="S281" s="140"/>
      <c r="T281" s="140"/>
      <c r="U281" s="140"/>
      <c r="V281" s="140"/>
      <c r="W281" s="140"/>
    </row>
    <row r="282" spans="1:23">
      <c r="A282" s="235"/>
      <c r="B282" s="235"/>
      <c r="C282" s="236"/>
      <c r="D282" s="237"/>
      <c r="E282" s="140"/>
      <c r="F282" s="140"/>
      <c r="G282" s="140"/>
      <c r="H282" s="140"/>
      <c r="I282" s="140"/>
      <c r="J282" s="140"/>
      <c r="K282" s="140"/>
      <c r="L282" s="140"/>
      <c r="M282" s="140"/>
      <c r="N282" s="140"/>
      <c r="O282" s="140"/>
      <c r="P282" s="140"/>
      <c r="Q282" s="140"/>
      <c r="R282" s="140"/>
      <c r="S282" s="140"/>
      <c r="T282" s="140"/>
      <c r="U282" s="140"/>
      <c r="V282" s="140"/>
      <c r="W282" s="140"/>
    </row>
    <row r="283" spans="1:23">
      <c r="A283" s="235"/>
      <c r="B283" s="235"/>
      <c r="C283" s="236"/>
      <c r="D283" s="237"/>
      <c r="E283" s="140"/>
      <c r="F283" s="140"/>
      <c r="G283" s="140"/>
      <c r="H283" s="140"/>
      <c r="I283" s="140"/>
      <c r="J283" s="140"/>
      <c r="K283" s="140"/>
      <c r="L283" s="140"/>
      <c r="M283" s="140"/>
      <c r="N283" s="140"/>
      <c r="O283" s="140"/>
      <c r="P283" s="140"/>
      <c r="Q283" s="140"/>
      <c r="R283" s="140"/>
      <c r="S283" s="140"/>
      <c r="T283" s="140"/>
      <c r="U283" s="140"/>
      <c r="V283" s="140"/>
      <c r="W283" s="140"/>
    </row>
    <row r="284" spans="1:23">
      <c r="A284" s="235"/>
      <c r="B284" s="235"/>
      <c r="C284" s="236"/>
      <c r="D284" s="237"/>
      <c r="E284" s="140"/>
      <c r="F284" s="140"/>
      <c r="G284" s="140"/>
      <c r="H284" s="140"/>
      <c r="I284" s="140"/>
      <c r="J284" s="140"/>
      <c r="K284" s="140"/>
      <c r="L284" s="140"/>
      <c r="M284" s="140"/>
      <c r="N284" s="140"/>
      <c r="O284" s="140"/>
      <c r="P284" s="140"/>
      <c r="Q284" s="140"/>
      <c r="R284" s="140"/>
      <c r="S284" s="140"/>
      <c r="T284" s="140"/>
      <c r="U284" s="140"/>
      <c r="V284" s="140"/>
      <c r="W284" s="140"/>
    </row>
    <row r="285" spans="1:23">
      <c r="A285" s="235"/>
      <c r="B285" s="235"/>
      <c r="C285" s="236"/>
      <c r="D285" s="237"/>
      <c r="E285" s="140"/>
      <c r="F285" s="140"/>
      <c r="G285" s="140"/>
      <c r="H285" s="140"/>
      <c r="I285" s="140"/>
      <c r="J285" s="140"/>
      <c r="K285" s="140"/>
      <c r="L285" s="140"/>
      <c r="M285" s="140"/>
      <c r="N285" s="140"/>
      <c r="O285" s="140"/>
      <c r="P285" s="140"/>
      <c r="Q285" s="140"/>
      <c r="R285" s="140"/>
      <c r="S285" s="140"/>
      <c r="T285" s="140"/>
      <c r="U285" s="140"/>
      <c r="V285" s="140"/>
      <c r="W285" s="140"/>
    </row>
    <row r="286" spans="1:23">
      <c r="A286" s="235"/>
      <c r="B286" s="235"/>
      <c r="C286" s="236"/>
      <c r="D286" s="237"/>
      <c r="E286" s="140"/>
      <c r="F286" s="140"/>
      <c r="G286" s="140"/>
      <c r="H286" s="140"/>
      <c r="I286" s="140"/>
      <c r="J286" s="140"/>
      <c r="K286" s="140"/>
      <c r="L286" s="140"/>
      <c r="M286" s="140"/>
      <c r="N286" s="140"/>
      <c r="O286" s="140"/>
      <c r="P286" s="140"/>
      <c r="Q286" s="140"/>
      <c r="R286" s="140"/>
      <c r="S286" s="140"/>
      <c r="T286" s="140"/>
      <c r="U286" s="140"/>
      <c r="V286" s="140"/>
      <c r="W286" s="140"/>
    </row>
    <row r="287" spans="1:23">
      <c r="A287" s="235"/>
      <c r="B287" s="235"/>
      <c r="C287" s="236"/>
      <c r="D287" s="237"/>
      <c r="E287" s="140"/>
      <c r="F287" s="140"/>
      <c r="G287" s="140"/>
      <c r="H287" s="140"/>
      <c r="I287" s="140"/>
      <c r="J287" s="140"/>
      <c r="K287" s="140"/>
      <c r="L287" s="140"/>
      <c r="M287" s="140"/>
      <c r="N287" s="140"/>
      <c r="O287" s="140"/>
      <c r="P287" s="140"/>
      <c r="Q287" s="140"/>
      <c r="R287" s="140"/>
      <c r="S287" s="140"/>
      <c r="T287" s="140"/>
      <c r="U287" s="140"/>
      <c r="V287" s="140"/>
      <c r="W287" s="140"/>
    </row>
    <row r="288" spans="1:23">
      <c r="A288" s="235"/>
      <c r="B288" s="235"/>
      <c r="C288" s="236"/>
      <c r="D288" s="237"/>
      <c r="E288" s="140"/>
      <c r="F288" s="140"/>
      <c r="G288" s="140"/>
      <c r="H288" s="140"/>
      <c r="I288" s="140"/>
      <c r="J288" s="140"/>
      <c r="K288" s="140"/>
      <c r="L288" s="140"/>
      <c r="M288" s="140"/>
      <c r="N288" s="140"/>
      <c r="O288" s="140"/>
      <c r="P288" s="140"/>
      <c r="Q288" s="140"/>
      <c r="R288" s="140"/>
      <c r="S288" s="140"/>
      <c r="T288" s="140"/>
      <c r="U288" s="140"/>
      <c r="V288" s="140"/>
      <c r="W288" s="140"/>
    </row>
    <row r="289" spans="1:23">
      <c r="A289" s="235"/>
      <c r="B289" s="235"/>
      <c r="C289" s="236"/>
      <c r="D289" s="237"/>
      <c r="E289" s="140"/>
      <c r="F289" s="140"/>
      <c r="G289" s="140"/>
      <c r="H289" s="140"/>
      <c r="I289" s="140"/>
      <c r="J289" s="140"/>
      <c r="K289" s="140"/>
      <c r="L289" s="140"/>
      <c r="M289" s="140"/>
      <c r="N289" s="140"/>
      <c r="O289" s="140"/>
      <c r="P289" s="140"/>
      <c r="Q289" s="140"/>
      <c r="R289" s="140"/>
      <c r="S289" s="140"/>
      <c r="T289" s="140"/>
      <c r="U289" s="140"/>
      <c r="V289" s="140"/>
      <c r="W289" s="140"/>
    </row>
    <row r="290" spans="1:23">
      <c r="A290" s="235"/>
      <c r="B290" s="235"/>
      <c r="C290" s="236"/>
      <c r="D290" s="237"/>
      <c r="E290" s="140"/>
      <c r="F290" s="140"/>
      <c r="G290" s="140"/>
      <c r="H290" s="140"/>
      <c r="I290" s="140"/>
      <c r="J290" s="140"/>
      <c r="K290" s="140"/>
      <c r="L290" s="140"/>
      <c r="M290" s="140"/>
      <c r="N290" s="140"/>
      <c r="O290" s="140"/>
      <c r="P290" s="140"/>
      <c r="Q290" s="140"/>
      <c r="R290" s="140"/>
      <c r="S290" s="140"/>
      <c r="T290" s="140"/>
      <c r="U290" s="140"/>
      <c r="V290" s="140"/>
      <c r="W290" s="140"/>
    </row>
    <row r="291" spans="1:23">
      <c r="A291" s="235"/>
      <c r="B291" s="235"/>
      <c r="C291" s="236"/>
      <c r="D291" s="237"/>
      <c r="E291" s="140"/>
      <c r="F291" s="140"/>
      <c r="G291" s="140"/>
      <c r="H291" s="140"/>
      <c r="I291" s="140"/>
      <c r="J291" s="140"/>
      <c r="K291" s="140"/>
      <c r="L291" s="140"/>
      <c r="M291" s="140"/>
      <c r="N291" s="140"/>
      <c r="O291" s="140"/>
      <c r="P291" s="140"/>
      <c r="Q291" s="140"/>
      <c r="R291" s="140"/>
      <c r="S291" s="140"/>
      <c r="T291" s="140"/>
      <c r="U291" s="140"/>
      <c r="V291" s="140"/>
      <c r="W291" s="140"/>
    </row>
    <row r="292" spans="1:23">
      <c r="A292" s="235"/>
      <c r="B292" s="235"/>
      <c r="C292" s="236"/>
      <c r="D292" s="237"/>
      <c r="E292" s="140"/>
      <c r="F292" s="140"/>
      <c r="G292" s="140"/>
      <c r="H292" s="140"/>
      <c r="I292" s="140"/>
      <c r="J292" s="140"/>
      <c r="K292" s="140"/>
      <c r="L292" s="140"/>
      <c r="M292" s="140"/>
      <c r="N292" s="140"/>
      <c r="O292" s="140"/>
      <c r="P292" s="140"/>
      <c r="Q292" s="140"/>
      <c r="R292" s="140"/>
      <c r="S292" s="140"/>
      <c r="T292" s="140"/>
      <c r="U292" s="140"/>
      <c r="V292" s="140"/>
      <c r="W292" s="140"/>
    </row>
    <row r="293" spans="1:23">
      <c r="A293" s="235"/>
      <c r="B293" s="235"/>
      <c r="C293" s="236"/>
      <c r="D293" s="237"/>
      <c r="E293" s="140"/>
      <c r="F293" s="140"/>
      <c r="G293" s="140"/>
      <c r="H293" s="140"/>
      <c r="I293" s="140"/>
      <c r="J293" s="140"/>
      <c r="K293" s="140"/>
      <c r="L293" s="140"/>
      <c r="M293" s="140"/>
      <c r="N293" s="140"/>
      <c r="O293" s="140"/>
      <c r="P293" s="140"/>
      <c r="Q293" s="140"/>
      <c r="R293" s="140"/>
      <c r="S293" s="140"/>
      <c r="T293" s="140"/>
      <c r="U293" s="140"/>
      <c r="V293" s="140"/>
      <c r="W293" s="140"/>
    </row>
    <row r="294" spans="1:23">
      <c r="A294" s="235"/>
      <c r="B294" s="235"/>
      <c r="C294" s="236"/>
      <c r="D294" s="237"/>
      <c r="E294" s="140"/>
      <c r="F294" s="140"/>
      <c r="G294" s="140"/>
      <c r="H294" s="140"/>
      <c r="I294" s="140"/>
      <c r="J294" s="140"/>
      <c r="K294" s="140"/>
      <c r="L294" s="140"/>
      <c r="M294" s="140"/>
      <c r="N294" s="140"/>
      <c r="O294" s="140"/>
      <c r="P294" s="140"/>
      <c r="Q294" s="140"/>
      <c r="R294" s="140"/>
      <c r="S294" s="140"/>
      <c r="T294" s="140"/>
      <c r="U294" s="140"/>
      <c r="V294" s="140"/>
      <c r="W294" s="140"/>
    </row>
    <row r="295" spans="1:23">
      <c r="A295" s="235"/>
      <c r="B295" s="235"/>
      <c r="C295" s="236"/>
      <c r="D295" s="237"/>
      <c r="E295" s="140"/>
      <c r="F295" s="140"/>
      <c r="G295" s="140"/>
      <c r="H295" s="140"/>
      <c r="I295" s="140"/>
      <c r="J295" s="140"/>
      <c r="K295" s="140"/>
      <c r="L295" s="140"/>
      <c r="M295" s="140"/>
      <c r="N295" s="140"/>
      <c r="O295" s="140"/>
      <c r="P295" s="140"/>
      <c r="Q295" s="140"/>
      <c r="R295" s="140"/>
      <c r="S295" s="140"/>
      <c r="T295" s="140"/>
      <c r="U295" s="140"/>
      <c r="V295" s="140"/>
      <c r="W295" s="140"/>
    </row>
    <row r="296" spans="1:23">
      <c r="A296" s="235"/>
      <c r="B296" s="235"/>
      <c r="C296" s="236"/>
      <c r="D296" s="237"/>
      <c r="E296" s="140"/>
      <c r="F296" s="140"/>
      <c r="G296" s="140"/>
      <c r="H296" s="140"/>
      <c r="I296" s="140"/>
      <c r="J296" s="140"/>
      <c r="K296" s="140"/>
      <c r="L296" s="140"/>
      <c r="M296" s="140"/>
      <c r="N296" s="140"/>
      <c r="O296" s="140"/>
      <c r="P296" s="140"/>
      <c r="Q296" s="140"/>
      <c r="R296" s="140"/>
      <c r="S296" s="140"/>
      <c r="T296" s="140"/>
      <c r="U296" s="140"/>
      <c r="V296" s="140"/>
      <c r="W296" s="140"/>
    </row>
    <row r="297" spans="1:23">
      <c r="A297" s="235"/>
      <c r="B297" s="235"/>
      <c r="C297" s="236"/>
      <c r="D297" s="237"/>
      <c r="E297" s="140"/>
      <c r="F297" s="140"/>
      <c r="G297" s="140"/>
      <c r="H297" s="140"/>
      <c r="I297" s="140"/>
      <c r="J297" s="140"/>
      <c r="K297" s="140"/>
      <c r="L297" s="140"/>
      <c r="M297" s="140"/>
      <c r="N297" s="140"/>
      <c r="O297" s="140"/>
      <c r="P297" s="140"/>
      <c r="Q297" s="140"/>
      <c r="R297" s="140"/>
      <c r="S297" s="140"/>
      <c r="T297" s="140"/>
      <c r="U297" s="140"/>
      <c r="V297" s="140"/>
      <c r="W297" s="140"/>
    </row>
    <row r="298" spans="1:23">
      <c r="A298" s="235"/>
      <c r="B298" s="235"/>
      <c r="C298" s="236"/>
      <c r="D298" s="237"/>
      <c r="E298" s="140"/>
      <c r="F298" s="140"/>
      <c r="G298" s="140"/>
      <c r="H298" s="140"/>
      <c r="I298" s="140"/>
      <c r="J298" s="140"/>
      <c r="K298" s="140"/>
      <c r="L298" s="140"/>
      <c r="M298" s="140"/>
      <c r="N298" s="140"/>
      <c r="O298" s="140"/>
      <c r="P298" s="140"/>
      <c r="Q298" s="140"/>
      <c r="R298" s="140"/>
      <c r="S298" s="140"/>
      <c r="T298" s="140"/>
      <c r="U298" s="140"/>
      <c r="V298" s="140"/>
      <c r="W298" s="140"/>
    </row>
    <row r="299" spans="1:23">
      <c r="A299" s="235"/>
      <c r="B299" s="235"/>
      <c r="C299" s="236"/>
      <c r="D299" s="237"/>
      <c r="E299" s="140"/>
      <c r="F299" s="140"/>
      <c r="G299" s="140"/>
      <c r="H299" s="140"/>
      <c r="I299" s="140"/>
      <c r="J299" s="140"/>
      <c r="K299" s="140"/>
      <c r="L299" s="140"/>
      <c r="M299" s="140"/>
      <c r="N299" s="140"/>
      <c r="O299" s="140"/>
      <c r="P299" s="140"/>
      <c r="Q299" s="140"/>
      <c r="R299" s="140"/>
      <c r="S299" s="140"/>
      <c r="T299" s="140"/>
      <c r="U299" s="140"/>
      <c r="V299" s="140"/>
      <c r="W299" s="140"/>
    </row>
    <row r="300" spans="1:23">
      <c r="A300" s="235"/>
      <c r="B300" s="235"/>
      <c r="C300" s="236"/>
      <c r="D300" s="237"/>
      <c r="E300" s="140"/>
      <c r="F300" s="140"/>
      <c r="G300" s="140"/>
      <c r="H300" s="140"/>
      <c r="I300" s="140"/>
      <c r="J300" s="140"/>
      <c r="K300" s="140"/>
      <c r="L300" s="140"/>
      <c r="M300" s="140"/>
      <c r="N300" s="140"/>
      <c r="O300" s="140"/>
      <c r="P300" s="140"/>
      <c r="Q300" s="140"/>
      <c r="R300" s="140"/>
      <c r="S300" s="140"/>
      <c r="T300" s="140"/>
      <c r="U300" s="140"/>
      <c r="V300" s="140"/>
      <c r="W300" s="140"/>
    </row>
    <row r="301" spans="1:23">
      <c r="A301" s="235"/>
      <c r="B301" s="235"/>
      <c r="C301" s="236"/>
      <c r="D301" s="237"/>
      <c r="E301" s="140"/>
      <c r="F301" s="140"/>
      <c r="G301" s="140"/>
      <c r="H301" s="140"/>
      <c r="I301" s="140"/>
      <c r="J301" s="140"/>
      <c r="K301" s="140"/>
      <c r="L301" s="140"/>
      <c r="M301" s="140"/>
      <c r="N301" s="140"/>
      <c r="O301" s="140"/>
      <c r="P301" s="140"/>
      <c r="Q301" s="140"/>
      <c r="R301" s="140"/>
      <c r="S301" s="140"/>
      <c r="T301" s="140"/>
      <c r="U301" s="140"/>
      <c r="V301" s="140"/>
      <c r="W301" s="140"/>
    </row>
    <row r="302" spans="1:23">
      <c r="A302" s="235"/>
      <c r="B302" s="235"/>
      <c r="C302" s="236"/>
      <c r="D302" s="237"/>
      <c r="E302" s="140"/>
      <c r="F302" s="140"/>
      <c r="G302" s="140"/>
      <c r="H302" s="140"/>
      <c r="I302" s="140"/>
      <c r="J302" s="140"/>
      <c r="K302" s="140"/>
      <c r="L302" s="140"/>
      <c r="M302" s="140"/>
      <c r="N302" s="140"/>
      <c r="O302" s="140"/>
      <c r="P302" s="140"/>
      <c r="Q302" s="140"/>
      <c r="R302" s="140"/>
      <c r="S302" s="140"/>
      <c r="T302" s="140"/>
      <c r="U302" s="140"/>
      <c r="V302" s="140"/>
      <c r="W302" s="140"/>
    </row>
    <row r="303" spans="1:23">
      <c r="A303" s="235"/>
      <c r="B303" s="235"/>
      <c r="C303" s="236"/>
      <c r="D303" s="237"/>
      <c r="E303" s="140"/>
      <c r="F303" s="140"/>
      <c r="G303" s="140"/>
      <c r="H303" s="140"/>
      <c r="I303" s="140"/>
      <c r="J303" s="140"/>
      <c r="K303" s="140"/>
      <c r="L303" s="140"/>
      <c r="M303" s="140"/>
      <c r="N303" s="140"/>
      <c r="O303" s="140"/>
      <c r="P303" s="140"/>
      <c r="Q303" s="140"/>
      <c r="R303" s="140"/>
      <c r="S303" s="140"/>
      <c r="T303" s="140"/>
      <c r="U303" s="140"/>
      <c r="V303" s="140"/>
      <c r="W303" s="140"/>
    </row>
    <row r="304" spans="1:23">
      <c r="A304" s="235"/>
      <c r="B304" s="235"/>
      <c r="C304" s="236"/>
      <c r="D304" s="237"/>
      <c r="E304" s="140"/>
      <c r="F304" s="140"/>
      <c r="G304" s="140"/>
      <c r="H304" s="140"/>
      <c r="I304" s="140"/>
      <c r="J304" s="140"/>
      <c r="K304" s="140"/>
      <c r="L304" s="140"/>
      <c r="M304" s="140"/>
      <c r="N304" s="140"/>
      <c r="O304" s="140"/>
      <c r="P304" s="140"/>
      <c r="Q304" s="140"/>
      <c r="R304" s="140"/>
      <c r="S304" s="140"/>
      <c r="T304" s="140"/>
      <c r="U304" s="140"/>
      <c r="V304" s="140"/>
      <c r="W304" s="140"/>
    </row>
    <row r="305" spans="1:23">
      <c r="A305" s="235"/>
      <c r="B305" s="235"/>
      <c r="C305" s="236"/>
      <c r="D305" s="237"/>
      <c r="E305" s="140"/>
      <c r="F305" s="140"/>
      <c r="G305" s="140"/>
      <c r="H305" s="140"/>
      <c r="I305" s="140"/>
      <c r="J305" s="140"/>
      <c r="K305" s="140"/>
      <c r="L305" s="140"/>
      <c r="M305" s="140"/>
      <c r="N305" s="140"/>
      <c r="O305" s="140"/>
      <c r="P305" s="140"/>
      <c r="Q305" s="140"/>
      <c r="R305" s="140"/>
      <c r="S305" s="140"/>
      <c r="T305" s="140"/>
      <c r="U305" s="140"/>
      <c r="V305" s="140"/>
      <c r="W305" s="140"/>
    </row>
    <row r="306" spans="1:23">
      <c r="A306" s="235"/>
      <c r="B306" s="235"/>
      <c r="C306" s="236"/>
      <c r="D306" s="237"/>
      <c r="E306" s="140"/>
      <c r="F306" s="140"/>
      <c r="G306" s="140"/>
      <c r="H306" s="140"/>
      <c r="I306" s="140"/>
      <c r="J306" s="140"/>
      <c r="K306" s="140"/>
      <c r="L306" s="140"/>
      <c r="M306" s="140"/>
      <c r="N306" s="140"/>
      <c r="O306" s="140"/>
      <c r="P306" s="140"/>
      <c r="Q306" s="140"/>
      <c r="R306" s="140"/>
      <c r="S306" s="140"/>
      <c r="T306" s="140"/>
      <c r="U306" s="140"/>
      <c r="V306" s="140"/>
      <c r="W306" s="140"/>
    </row>
    <row r="307" spans="1:23">
      <c r="A307" s="235"/>
      <c r="B307" s="235"/>
      <c r="C307" s="236"/>
      <c r="D307" s="237"/>
      <c r="E307" s="140"/>
      <c r="F307" s="140"/>
      <c r="G307" s="140"/>
      <c r="H307" s="140"/>
      <c r="I307" s="140"/>
      <c r="J307" s="140"/>
      <c r="K307" s="140"/>
      <c r="L307" s="140"/>
      <c r="M307" s="140"/>
      <c r="N307" s="140"/>
      <c r="O307" s="140"/>
      <c r="P307" s="140"/>
      <c r="Q307" s="140"/>
      <c r="R307" s="140"/>
      <c r="S307" s="140"/>
      <c r="T307" s="140"/>
      <c r="U307" s="140"/>
      <c r="V307" s="140"/>
      <c r="W307" s="140"/>
    </row>
    <row r="308" spans="1:23">
      <c r="A308" s="235"/>
      <c r="B308" s="235"/>
      <c r="C308" s="236"/>
      <c r="D308" s="237"/>
      <c r="E308" s="140"/>
      <c r="F308" s="140"/>
      <c r="G308" s="140"/>
      <c r="H308" s="140"/>
      <c r="I308" s="140"/>
      <c r="J308" s="140"/>
      <c r="K308" s="140"/>
      <c r="L308" s="140"/>
      <c r="M308" s="140"/>
      <c r="N308" s="140"/>
      <c r="O308" s="140"/>
      <c r="P308" s="140"/>
      <c r="Q308" s="140"/>
      <c r="R308" s="140"/>
      <c r="S308" s="140"/>
      <c r="T308" s="140"/>
      <c r="U308" s="140"/>
      <c r="V308" s="140"/>
      <c r="W308" s="140"/>
    </row>
    <row r="309" spans="1:23">
      <c r="A309" s="235"/>
      <c r="B309" s="235"/>
      <c r="C309" s="236"/>
      <c r="D309" s="237"/>
      <c r="E309" s="140"/>
      <c r="F309" s="140"/>
      <c r="G309" s="140"/>
      <c r="H309" s="140"/>
      <c r="I309" s="140"/>
      <c r="J309" s="140"/>
      <c r="K309" s="140"/>
      <c r="L309" s="140"/>
      <c r="M309" s="140"/>
      <c r="N309" s="140"/>
      <c r="O309" s="140"/>
      <c r="P309" s="140"/>
      <c r="Q309" s="140"/>
      <c r="R309" s="140"/>
      <c r="S309" s="140"/>
      <c r="T309" s="140"/>
      <c r="U309" s="140"/>
      <c r="V309" s="140"/>
      <c r="W309" s="140"/>
    </row>
    <row r="310" spans="1:23">
      <c r="A310" s="235"/>
      <c r="B310" s="235"/>
      <c r="C310" s="236"/>
      <c r="D310" s="237"/>
      <c r="E310" s="140"/>
      <c r="F310" s="140"/>
      <c r="G310" s="140"/>
      <c r="H310" s="140"/>
      <c r="I310" s="140"/>
      <c r="J310" s="140"/>
      <c r="K310" s="140"/>
      <c r="L310" s="140"/>
      <c r="M310" s="140"/>
      <c r="N310" s="140"/>
      <c r="O310" s="140"/>
      <c r="P310" s="140"/>
      <c r="Q310" s="140"/>
      <c r="R310" s="140"/>
      <c r="S310" s="140"/>
      <c r="T310" s="140"/>
      <c r="U310" s="140"/>
      <c r="V310" s="140"/>
      <c r="W310" s="140"/>
    </row>
    <row r="311" spans="1:23">
      <c r="A311" s="235"/>
      <c r="B311" s="235"/>
      <c r="C311" s="236"/>
      <c r="D311" s="237"/>
      <c r="E311" s="140"/>
      <c r="F311" s="140"/>
      <c r="G311" s="140"/>
      <c r="H311" s="140"/>
      <c r="I311" s="140"/>
      <c r="J311" s="140"/>
      <c r="K311" s="140"/>
      <c r="L311" s="140"/>
      <c r="M311" s="140"/>
      <c r="N311" s="140"/>
      <c r="O311" s="140"/>
      <c r="P311" s="140"/>
      <c r="Q311" s="140"/>
      <c r="R311" s="140"/>
      <c r="S311" s="140"/>
      <c r="T311" s="140"/>
      <c r="U311" s="140"/>
      <c r="V311" s="140"/>
      <c r="W311" s="140"/>
    </row>
    <row r="312" spans="1:23">
      <c r="A312" s="235"/>
      <c r="B312" s="235"/>
      <c r="C312" s="236"/>
      <c r="D312" s="237"/>
      <c r="E312" s="140"/>
      <c r="F312" s="140"/>
      <c r="G312" s="140"/>
      <c r="H312" s="140"/>
      <c r="I312" s="140"/>
      <c r="J312" s="140"/>
      <c r="K312" s="140"/>
      <c r="L312" s="140"/>
      <c r="M312" s="140"/>
      <c r="N312" s="140"/>
      <c r="O312" s="140"/>
      <c r="P312" s="140"/>
      <c r="Q312" s="140"/>
      <c r="R312" s="140"/>
      <c r="S312" s="140"/>
      <c r="T312" s="140"/>
      <c r="U312" s="140"/>
      <c r="V312" s="140"/>
      <c r="W312" s="140"/>
    </row>
    <row r="313" spans="1:23">
      <c r="A313" s="235"/>
      <c r="B313" s="235"/>
      <c r="C313" s="236"/>
      <c r="D313" s="237"/>
      <c r="E313" s="140"/>
      <c r="F313" s="140"/>
      <c r="G313" s="140"/>
      <c r="H313" s="140"/>
      <c r="I313" s="140"/>
      <c r="J313" s="140"/>
      <c r="K313" s="140"/>
      <c r="L313" s="140"/>
      <c r="M313" s="140"/>
      <c r="N313" s="140"/>
      <c r="O313" s="140"/>
      <c r="P313" s="140"/>
      <c r="Q313" s="140"/>
      <c r="R313" s="140"/>
      <c r="S313" s="140"/>
      <c r="T313" s="140"/>
      <c r="U313" s="140"/>
      <c r="V313" s="140"/>
      <c r="W313" s="140"/>
    </row>
    <row r="314" spans="1:23">
      <c r="A314" s="235"/>
      <c r="B314" s="235"/>
      <c r="C314" s="236"/>
      <c r="D314" s="237"/>
      <c r="E314" s="140"/>
      <c r="F314" s="140"/>
      <c r="G314" s="140"/>
      <c r="H314" s="140"/>
      <c r="I314" s="140"/>
      <c r="J314" s="140"/>
      <c r="K314" s="140"/>
      <c r="L314" s="140"/>
      <c r="M314" s="140"/>
      <c r="N314" s="140"/>
      <c r="O314" s="140"/>
      <c r="P314" s="140"/>
      <c r="Q314" s="140"/>
      <c r="R314" s="140"/>
      <c r="S314" s="140"/>
      <c r="T314" s="140"/>
      <c r="U314" s="140"/>
      <c r="V314" s="140"/>
      <c r="W314" s="140"/>
    </row>
    <row r="315" spans="1:23">
      <c r="A315" s="235"/>
      <c r="B315" s="235"/>
      <c r="C315" s="236"/>
      <c r="D315" s="237"/>
      <c r="E315" s="140"/>
      <c r="F315" s="140"/>
      <c r="G315" s="140"/>
      <c r="H315" s="140"/>
      <c r="I315" s="140"/>
      <c r="J315" s="140"/>
      <c r="K315" s="140"/>
      <c r="L315" s="140"/>
      <c r="M315" s="140"/>
      <c r="N315" s="140"/>
      <c r="O315" s="140"/>
      <c r="P315" s="140"/>
      <c r="Q315" s="140"/>
      <c r="R315" s="140"/>
      <c r="S315" s="140"/>
      <c r="T315" s="140"/>
      <c r="U315" s="140"/>
      <c r="V315" s="140"/>
      <c r="W315" s="140"/>
    </row>
    <row r="316" spans="1:23">
      <c r="A316" s="235"/>
      <c r="B316" s="235"/>
      <c r="C316" s="236"/>
      <c r="D316" s="237"/>
      <c r="E316" s="140"/>
      <c r="F316" s="140"/>
      <c r="G316" s="140"/>
      <c r="H316" s="140"/>
      <c r="I316" s="140"/>
      <c r="J316" s="140"/>
      <c r="K316" s="140"/>
      <c r="L316" s="140"/>
      <c r="M316" s="140"/>
      <c r="N316" s="140"/>
      <c r="O316" s="140"/>
      <c r="P316" s="140"/>
      <c r="Q316" s="140"/>
      <c r="R316" s="140"/>
      <c r="S316" s="140"/>
      <c r="T316" s="140"/>
      <c r="U316" s="140"/>
      <c r="V316" s="140"/>
      <c r="W316" s="140"/>
    </row>
    <row r="317" spans="1:23">
      <c r="A317" s="235"/>
      <c r="B317" s="235"/>
      <c r="C317" s="236"/>
      <c r="D317" s="237"/>
      <c r="E317" s="140"/>
      <c r="F317" s="140"/>
      <c r="G317" s="140"/>
      <c r="H317" s="140"/>
      <c r="I317" s="140"/>
      <c r="J317" s="140"/>
      <c r="K317" s="140"/>
      <c r="L317" s="140"/>
      <c r="M317" s="140"/>
      <c r="N317" s="140"/>
      <c r="O317" s="140"/>
      <c r="P317" s="140"/>
      <c r="Q317" s="140"/>
      <c r="R317" s="140"/>
      <c r="S317" s="140"/>
      <c r="T317" s="140"/>
      <c r="U317" s="140"/>
      <c r="V317" s="140"/>
      <c r="W317" s="140"/>
    </row>
    <row r="318" spans="1:23">
      <c r="A318" s="235"/>
      <c r="B318" s="235"/>
      <c r="C318" s="236"/>
      <c r="D318" s="237"/>
      <c r="E318" s="140"/>
      <c r="F318" s="140"/>
      <c r="G318" s="140"/>
      <c r="H318" s="140"/>
      <c r="I318" s="140"/>
      <c r="J318" s="140"/>
      <c r="K318" s="140"/>
      <c r="L318" s="140"/>
      <c r="M318" s="140"/>
      <c r="N318" s="140"/>
      <c r="O318" s="140"/>
      <c r="P318" s="140"/>
      <c r="Q318" s="140"/>
      <c r="R318" s="140"/>
      <c r="S318" s="140"/>
      <c r="T318" s="140"/>
      <c r="U318" s="140"/>
      <c r="V318" s="140"/>
      <c r="W318" s="140"/>
    </row>
    <row r="319" spans="1:23">
      <c r="A319" s="235"/>
      <c r="B319" s="235"/>
      <c r="C319" s="236"/>
      <c r="D319" s="237"/>
      <c r="E319" s="140"/>
      <c r="F319" s="140"/>
      <c r="G319" s="140"/>
      <c r="H319" s="140"/>
      <c r="I319" s="140"/>
      <c r="J319" s="140"/>
      <c r="K319" s="140"/>
      <c r="L319" s="140"/>
      <c r="M319" s="140"/>
      <c r="N319" s="140"/>
      <c r="O319" s="140"/>
      <c r="P319" s="140"/>
      <c r="Q319" s="140"/>
      <c r="R319" s="140"/>
      <c r="S319" s="140"/>
      <c r="T319" s="140"/>
      <c r="U319" s="140"/>
      <c r="V319" s="140"/>
      <c r="W319" s="140"/>
    </row>
    <row r="320" spans="1:23">
      <c r="A320" s="235"/>
      <c r="B320" s="235"/>
      <c r="C320" s="236"/>
      <c r="D320" s="237"/>
      <c r="E320" s="140"/>
      <c r="F320" s="140"/>
      <c r="G320" s="140"/>
      <c r="H320" s="140"/>
      <c r="I320" s="140"/>
      <c r="J320" s="140"/>
      <c r="K320" s="140"/>
      <c r="L320" s="140"/>
      <c r="M320" s="140"/>
      <c r="N320" s="140"/>
      <c r="O320" s="140"/>
      <c r="P320" s="140"/>
      <c r="Q320" s="140"/>
      <c r="R320" s="140"/>
      <c r="S320" s="140"/>
      <c r="T320" s="140"/>
      <c r="U320" s="140"/>
      <c r="V320" s="140"/>
      <c r="W320" s="140"/>
    </row>
    <row r="321" spans="1:23">
      <c r="A321" s="235"/>
      <c r="B321" s="235"/>
      <c r="C321" s="236"/>
      <c r="D321" s="237"/>
      <c r="E321" s="140"/>
      <c r="F321" s="140"/>
      <c r="G321" s="140"/>
      <c r="H321" s="140"/>
      <c r="I321" s="140"/>
      <c r="J321" s="140"/>
      <c r="K321" s="140"/>
      <c r="L321" s="140"/>
      <c r="M321" s="140"/>
      <c r="N321" s="140"/>
      <c r="O321" s="140"/>
      <c r="P321" s="140"/>
      <c r="Q321" s="140"/>
      <c r="R321" s="140"/>
      <c r="S321" s="140"/>
      <c r="T321" s="140"/>
      <c r="U321" s="140"/>
      <c r="V321" s="140"/>
      <c r="W321" s="140"/>
    </row>
    <row r="322" spans="1:23">
      <c r="A322" s="235"/>
      <c r="B322" s="235"/>
      <c r="C322" s="236"/>
      <c r="D322" s="237"/>
      <c r="E322" s="140"/>
      <c r="F322" s="140"/>
      <c r="G322" s="140"/>
      <c r="H322" s="140"/>
      <c r="I322" s="140"/>
      <c r="J322" s="140"/>
      <c r="K322" s="140"/>
      <c r="L322" s="140"/>
      <c r="M322" s="140"/>
      <c r="N322" s="140"/>
      <c r="O322" s="140"/>
      <c r="P322" s="140"/>
      <c r="Q322" s="140"/>
      <c r="R322" s="140"/>
      <c r="S322" s="140"/>
      <c r="T322" s="140"/>
      <c r="U322" s="140"/>
      <c r="V322" s="140"/>
      <c r="W322" s="140"/>
    </row>
    <row r="323" spans="1:23">
      <c r="A323" s="235"/>
      <c r="B323" s="235"/>
      <c r="C323" s="236"/>
      <c r="D323" s="237"/>
      <c r="E323" s="140"/>
      <c r="F323" s="140"/>
      <c r="G323" s="140"/>
      <c r="H323" s="140"/>
      <c r="I323" s="140"/>
      <c r="J323" s="140"/>
      <c r="K323" s="140"/>
      <c r="L323" s="140"/>
      <c r="M323" s="140"/>
      <c r="N323" s="140"/>
      <c r="O323" s="140"/>
      <c r="P323" s="140"/>
      <c r="Q323" s="140"/>
      <c r="R323" s="140"/>
      <c r="S323" s="140"/>
      <c r="T323" s="140"/>
      <c r="U323" s="140"/>
      <c r="V323" s="140"/>
      <c r="W323" s="140"/>
    </row>
    <row r="324" spans="1:23">
      <c r="A324" s="235"/>
      <c r="B324" s="235"/>
      <c r="C324" s="236"/>
      <c r="D324" s="237"/>
      <c r="E324" s="140"/>
      <c r="F324" s="140"/>
      <c r="G324" s="140"/>
      <c r="H324" s="140"/>
      <c r="I324" s="140"/>
      <c r="J324" s="140"/>
      <c r="K324" s="140"/>
      <c r="L324" s="140"/>
      <c r="M324" s="140"/>
      <c r="N324" s="140"/>
      <c r="O324" s="140"/>
      <c r="P324" s="140"/>
      <c r="Q324" s="140"/>
      <c r="R324" s="140"/>
      <c r="S324" s="140"/>
      <c r="T324" s="140"/>
      <c r="U324" s="140"/>
      <c r="V324" s="140"/>
      <c r="W324" s="140"/>
    </row>
    <row r="325" spans="1:23">
      <c r="A325" s="235"/>
      <c r="B325" s="235"/>
      <c r="C325" s="236"/>
      <c r="D325" s="237"/>
      <c r="E325" s="140"/>
      <c r="F325" s="140"/>
      <c r="G325" s="140"/>
      <c r="H325" s="140"/>
      <c r="I325" s="140"/>
      <c r="J325" s="140"/>
      <c r="K325" s="140"/>
      <c r="L325" s="140"/>
      <c r="M325" s="140"/>
      <c r="N325" s="140"/>
      <c r="O325" s="140"/>
      <c r="P325" s="140"/>
      <c r="Q325" s="140"/>
      <c r="R325" s="140"/>
      <c r="S325" s="140"/>
      <c r="T325" s="140"/>
      <c r="U325" s="140"/>
      <c r="V325" s="140"/>
      <c r="W325" s="140"/>
    </row>
    <row r="326" spans="1:23">
      <c r="A326" s="235"/>
      <c r="B326" s="235"/>
      <c r="C326" s="236"/>
      <c r="D326" s="237"/>
      <c r="E326" s="140"/>
      <c r="F326" s="140"/>
      <c r="G326" s="140"/>
      <c r="H326" s="140"/>
      <c r="I326" s="140"/>
      <c r="J326" s="140"/>
      <c r="K326" s="140"/>
      <c r="L326" s="140"/>
      <c r="M326" s="140"/>
      <c r="N326" s="140"/>
      <c r="O326" s="140"/>
      <c r="P326" s="140"/>
      <c r="Q326" s="140"/>
      <c r="R326" s="140"/>
      <c r="S326" s="140"/>
      <c r="T326" s="140"/>
      <c r="U326" s="140"/>
      <c r="V326" s="140"/>
      <c r="W326" s="140"/>
    </row>
    <row r="327" spans="1:23">
      <c r="A327" s="235"/>
      <c r="B327" s="235"/>
      <c r="C327" s="236"/>
      <c r="D327" s="237"/>
      <c r="E327" s="140"/>
      <c r="F327" s="140"/>
      <c r="G327" s="140"/>
      <c r="H327" s="140"/>
      <c r="I327" s="140"/>
      <c r="J327" s="140"/>
      <c r="K327" s="140"/>
      <c r="L327" s="140"/>
      <c r="M327" s="140"/>
      <c r="N327" s="140"/>
      <c r="O327" s="140"/>
      <c r="P327" s="140"/>
      <c r="Q327" s="140"/>
      <c r="R327" s="140"/>
      <c r="S327" s="140"/>
      <c r="T327" s="140"/>
      <c r="U327" s="140"/>
      <c r="V327" s="140"/>
      <c r="W327" s="140"/>
    </row>
    <row r="328" spans="1:23">
      <c r="A328" s="235"/>
      <c r="B328" s="235"/>
      <c r="C328" s="236"/>
      <c r="D328" s="237"/>
      <c r="E328" s="140"/>
      <c r="F328" s="140"/>
      <c r="G328" s="140"/>
      <c r="H328" s="140"/>
      <c r="I328" s="140"/>
      <c r="J328" s="140"/>
      <c r="K328" s="140"/>
      <c r="L328" s="140"/>
      <c r="M328" s="140"/>
      <c r="N328" s="140"/>
      <c r="O328" s="140"/>
      <c r="P328" s="140"/>
      <c r="Q328" s="140"/>
      <c r="R328" s="140"/>
      <c r="S328" s="140"/>
      <c r="T328" s="140"/>
      <c r="U328" s="140"/>
      <c r="V328" s="140"/>
      <c r="W328" s="140"/>
    </row>
    <row r="329" spans="1:23">
      <c r="A329" s="235"/>
      <c r="B329" s="235"/>
      <c r="C329" s="236"/>
      <c r="D329" s="237"/>
      <c r="E329" s="140"/>
      <c r="F329" s="140"/>
      <c r="G329" s="140"/>
      <c r="H329" s="140"/>
      <c r="I329" s="140"/>
      <c r="J329" s="140"/>
      <c r="K329" s="140"/>
      <c r="L329" s="140"/>
      <c r="M329" s="140"/>
      <c r="N329" s="140"/>
      <c r="O329" s="140"/>
      <c r="P329" s="140"/>
      <c r="Q329" s="140"/>
      <c r="R329" s="140"/>
      <c r="S329" s="140"/>
      <c r="T329" s="140"/>
      <c r="U329" s="140"/>
      <c r="V329" s="140"/>
      <c r="W329" s="140"/>
    </row>
    <row r="330" spans="1:23">
      <c r="A330" s="235"/>
      <c r="B330" s="235"/>
      <c r="C330" s="236"/>
      <c r="D330" s="237"/>
      <c r="E330" s="140"/>
      <c r="F330" s="140"/>
      <c r="G330" s="140"/>
      <c r="H330" s="140"/>
      <c r="I330" s="140"/>
      <c r="J330" s="140"/>
      <c r="K330" s="140"/>
      <c r="L330" s="140"/>
      <c r="M330" s="140"/>
      <c r="N330" s="140"/>
      <c r="O330" s="140"/>
      <c r="P330" s="140"/>
      <c r="Q330" s="140"/>
      <c r="R330" s="140"/>
      <c r="S330" s="140"/>
      <c r="T330" s="140"/>
      <c r="U330" s="140"/>
      <c r="V330" s="140"/>
      <c r="W330" s="140"/>
    </row>
    <row r="331" spans="1:23">
      <c r="A331" s="235"/>
      <c r="B331" s="235"/>
      <c r="C331" s="236"/>
      <c r="D331" s="237"/>
      <c r="E331" s="140"/>
      <c r="F331" s="140"/>
      <c r="G331" s="140"/>
      <c r="H331" s="140"/>
      <c r="I331" s="140"/>
      <c r="J331" s="140"/>
      <c r="K331" s="140"/>
      <c r="L331" s="140"/>
      <c r="M331" s="140"/>
      <c r="N331" s="140"/>
      <c r="O331" s="140"/>
      <c r="P331" s="140"/>
      <c r="Q331" s="140"/>
      <c r="R331" s="140"/>
      <c r="S331" s="140"/>
      <c r="T331" s="140"/>
      <c r="U331" s="140"/>
      <c r="V331" s="140"/>
      <c r="W331" s="140"/>
    </row>
    <row r="332" spans="1:23">
      <c r="A332" s="235"/>
      <c r="B332" s="235"/>
      <c r="C332" s="236"/>
      <c r="D332" s="237"/>
      <c r="E332" s="140"/>
      <c r="F332" s="140"/>
      <c r="G332" s="140"/>
      <c r="H332" s="140"/>
      <c r="I332" s="140"/>
      <c r="J332" s="140"/>
      <c r="K332" s="140"/>
      <c r="L332" s="140"/>
      <c r="M332" s="140"/>
      <c r="N332" s="140"/>
      <c r="O332" s="140"/>
      <c r="P332" s="140"/>
      <c r="Q332" s="140"/>
      <c r="R332" s="140"/>
      <c r="S332" s="140"/>
      <c r="T332" s="140"/>
      <c r="U332" s="140"/>
      <c r="V332" s="140"/>
      <c r="W332" s="140"/>
    </row>
    <row r="333" spans="1:23">
      <c r="A333" s="235"/>
      <c r="B333" s="235"/>
      <c r="C333" s="236"/>
      <c r="D333" s="237"/>
      <c r="E333" s="140"/>
      <c r="F333" s="140"/>
      <c r="G333" s="140"/>
      <c r="H333" s="140"/>
      <c r="I333" s="140"/>
      <c r="J333" s="140"/>
      <c r="K333" s="140"/>
      <c r="L333" s="140"/>
      <c r="M333" s="140"/>
      <c r="N333" s="140"/>
      <c r="O333" s="140"/>
      <c r="P333" s="140"/>
      <c r="Q333" s="140"/>
      <c r="R333" s="140"/>
      <c r="S333" s="140"/>
      <c r="T333" s="140"/>
      <c r="U333" s="140"/>
      <c r="V333" s="140"/>
      <c r="W333" s="140"/>
    </row>
    <row r="334" spans="1:23">
      <c r="A334" s="235"/>
      <c r="B334" s="235"/>
      <c r="C334" s="236"/>
      <c r="D334" s="237"/>
      <c r="E334" s="140"/>
      <c r="F334" s="140"/>
      <c r="G334" s="140"/>
      <c r="H334" s="140"/>
      <c r="I334" s="140"/>
      <c r="J334" s="140"/>
      <c r="K334" s="140"/>
      <c r="L334" s="140"/>
      <c r="M334" s="140"/>
      <c r="N334" s="140"/>
      <c r="O334" s="140"/>
      <c r="P334" s="140"/>
      <c r="Q334" s="140"/>
      <c r="R334" s="140"/>
      <c r="S334" s="140"/>
      <c r="T334" s="140"/>
      <c r="U334" s="140"/>
      <c r="V334" s="140"/>
      <c r="W334" s="140"/>
    </row>
    <row r="335" spans="1:23">
      <c r="A335" s="235"/>
      <c r="B335" s="235"/>
      <c r="C335" s="236"/>
      <c r="D335" s="237"/>
      <c r="E335" s="140"/>
      <c r="F335" s="140"/>
      <c r="G335" s="140"/>
      <c r="H335" s="140"/>
      <c r="I335" s="140"/>
      <c r="J335" s="140"/>
      <c r="K335" s="140"/>
      <c r="L335" s="140"/>
      <c r="M335" s="140"/>
      <c r="N335" s="140"/>
      <c r="O335" s="140"/>
      <c r="P335" s="140"/>
      <c r="Q335" s="140"/>
      <c r="R335" s="140"/>
      <c r="S335" s="140"/>
      <c r="T335" s="140"/>
      <c r="U335" s="140"/>
      <c r="V335" s="140"/>
      <c r="W335" s="140"/>
    </row>
    <row r="336" spans="1:23">
      <c r="A336" s="235"/>
      <c r="B336" s="235"/>
      <c r="C336" s="236"/>
      <c r="D336" s="237"/>
      <c r="E336" s="140"/>
      <c r="F336" s="140"/>
      <c r="G336" s="140"/>
      <c r="H336" s="140"/>
      <c r="I336" s="140"/>
      <c r="J336" s="140"/>
      <c r="K336" s="140"/>
      <c r="L336" s="140"/>
      <c r="M336" s="140"/>
      <c r="N336" s="140"/>
      <c r="O336" s="140"/>
      <c r="P336" s="140"/>
      <c r="Q336" s="140"/>
      <c r="R336" s="140"/>
      <c r="S336" s="140"/>
      <c r="T336" s="140"/>
      <c r="U336" s="140"/>
      <c r="V336" s="140"/>
      <c r="W336" s="140"/>
    </row>
    <row r="337" spans="1:23">
      <c r="A337" s="235"/>
      <c r="B337" s="235"/>
      <c r="C337" s="236"/>
      <c r="D337" s="237"/>
      <c r="E337" s="140"/>
      <c r="F337" s="140"/>
      <c r="G337" s="140"/>
      <c r="H337" s="140"/>
      <c r="I337" s="140"/>
      <c r="J337" s="140"/>
      <c r="K337" s="140"/>
      <c r="L337" s="140"/>
      <c r="M337" s="140"/>
      <c r="N337" s="140"/>
      <c r="O337" s="140"/>
      <c r="P337" s="140"/>
      <c r="Q337" s="140"/>
      <c r="R337" s="140"/>
      <c r="S337" s="140"/>
      <c r="T337" s="140"/>
      <c r="U337" s="140"/>
      <c r="V337" s="140"/>
      <c r="W337" s="140"/>
    </row>
    <row r="338" spans="1:23">
      <c r="A338" s="235"/>
      <c r="B338" s="235"/>
      <c r="C338" s="236"/>
      <c r="D338" s="237"/>
      <c r="E338" s="140"/>
      <c r="F338" s="140"/>
      <c r="G338" s="140"/>
      <c r="H338" s="140"/>
      <c r="I338" s="140"/>
      <c r="J338" s="140"/>
      <c r="K338" s="140"/>
      <c r="L338" s="140"/>
      <c r="M338" s="140"/>
      <c r="N338" s="140"/>
      <c r="O338" s="140"/>
      <c r="P338" s="140"/>
      <c r="Q338" s="140"/>
      <c r="R338" s="140"/>
      <c r="S338" s="140"/>
      <c r="T338" s="140"/>
      <c r="U338" s="140"/>
      <c r="V338" s="140"/>
      <c r="W338" s="140"/>
    </row>
    <row r="339" spans="1:23">
      <c r="A339" s="235"/>
      <c r="B339" s="235"/>
      <c r="C339" s="236"/>
      <c r="D339" s="237"/>
      <c r="E339" s="140"/>
      <c r="F339" s="140"/>
      <c r="G339" s="140"/>
      <c r="H339" s="140"/>
      <c r="I339" s="140"/>
      <c r="J339" s="140"/>
      <c r="K339" s="140"/>
      <c r="L339" s="140"/>
      <c r="M339" s="140"/>
      <c r="N339" s="140"/>
      <c r="O339" s="140"/>
      <c r="P339" s="140"/>
      <c r="Q339" s="140"/>
      <c r="R339" s="140"/>
      <c r="S339" s="140"/>
      <c r="T339" s="140"/>
      <c r="U339" s="140"/>
      <c r="V339" s="140"/>
      <c r="W339" s="140"/>
    </row>
    <row r="340" spans="1:23">
      <c r="A340" s="235"/>
      <c r="B340" s="235"/>
      <c r="C340" s="236"/>
      <c r="D340" s="237"/>
      <c r="E340" s="140"/>
      <c r="F340" s="140"/>
      <c r="G340" s="140"/>
      <c r="H340" s="140"/>
      <c r="I340" s="140"/>
      <c r="J340" s="140"/>
      <c r="K340" s="140"/>
      <c r="L340" s="140"/>
      <c r="M340" s="140"/>
      <c r="N340" s="140"/>
      <c r="O340" s="140"/>
      <c r="P340" s="140"/>
      <c r="Q340" s="140"/>
      <c r="R340" s="140"/>
      <c r="S340" s="140"/>
      <c r="T340" s="140"/>
      <c r="U340" s="140"/>
      <c r="V340" s="140"/>
      <c r="W340" s="140"/>
    </row>
    <row r="341" spans="1:23">
      <c r="A341" s="235"/>
      <c r="B341" s="235"/>
      <c r="C341" s="236"/>
      <c r="D341" s="237"/>
      <c r="E341" s="140"/>
      <c r="F341" s="140"/>
      <c r="G341" s="140"/>
      <c r="H341" s="140"/>
      <c r="I341" s="140"/>
      <c r="J341" s="140"/>
      <c r="K341" s="140"/>
      <c r="L341" s="140"/>
      <c r="M341" s="140"/>
      <c r="N341" s="140"/>
      <c r="O341" s="140"/>
      <c r="P341" s="140"/>
      <c r="Q341" s="140"/>
      <c r="R341" s="140"/>
      <c r="S341" s="140"/>
      <c r="T341" s="140"/>
      <c r="U341" s="140"/>
      <c r="V341" s="140"/>
      <c r="W341" s="140"/>
    </row>
    <row r="342" spans="1:23">
      <c r="A342" s="235"/>
      <c r="B342" s="235"/>
      <c r="C342" s="236"/>
      <c r="D342" s="237"/>
      <c r="E342" s="140"/>
      <c r="F342" s="140"/>
      <c r="G342" s="140"/>
      <c r="H342" s="140"/>
      <c r="I342" s="140"/>
      <c r="J342" s="140"/>
      <c r="K342" s="140"/>
      <c r="L342" s="140"/>
      <c r="M342" s="140"/>
      <c r="N342" s="140"/>
      <c r="O342" s="140"/>
      <c r="P342" s="140"/>
      <c r="Q342" s="140"/>
      <c r="R342" s="140"/>
      <c r="S342" s="140"/>
      <c r="T342" s="140"/>
      <c r="U342" s="140"/>
      <c r="V342" s="140"/>
      <c r="W342" s="140"/>
    </row>
    <row r="343" spans="1:23">
      <c r="A343" s="235"/>
      <c r="B343" s="235"/>
      <c r="C343" s="236"/>
      <c r="D343" s="237"/>
      <c r="E343" s="140"/>
      <c r="F343" s="140"/>
      <c r="G343" s="140"/>
      <c r="H343" s="140"/>
      <c r="I343" s="140"/>
      <c r="J343" s="140"/>
      <c r="K343" s="140"/>
      <c r="L343" s="140"/>
      <c r="M343" s="140"/>
      <c r="N343" s="140"/>
      <c r="O343" s="140"/>
      <c r="P343" s="140"/>
      <c r="Q343" s="140"/>
      <c r="R343" s="140"/>
      <c r="S343" s="140"/>
      <c r="T343" s="140"/>
      <c r="U343" s="140"/>
      <c r="V343" s="140"/>
      <c r="W343" s="140"/>
    </row>
    <row r="344" spans="1:23">
      <c r="A344" s="235"/>
      <c r="B344" s="235"/>
      <c r="C344" s="236"/>
      <c r="D344" s="237"/>
      <c r="E344" s="140"/>
      <c r="F344" s="140"/>
      <c r="G344" s="140"/>
      <c r="H344" s="140"/>
      <c r="I344" s="140"/>
      <c r="J344" s="140"/>
      <c r="K344" s="140"/>
      <c r="L344" s="140"/>
      <c r="M344" s="140"/>
      <c r="N344" s="140"/>
      <c r="O344" s="140"/>
      <c r="P344" s="140"/>
      <c r="Q344" s="140"/>
      <c r="R344" s="140"/>
      <c r="S344" s="140"/>
      <c r="T344" s="140"/>
      <c r="U344" s="140"/>
      <c r="V344" s="140"/>
      <c r="W344" s="140"/>
    </row>
    <row r="345" spans="1:23">
      <c r="A345" s="235"/>
      <c r="B345" s="235"/>
      <c r="C345" s="236"/>
      <c r="D345" s="237"/>
      <c r="E345" s="140"/>
      <c r="F345" s="140"/>
      <c r="G345" s="140"/>
      <c r="H345" s="140"/>
      <c r="I345" s="140"/>
      <c r="J345" s="140"/>
      <c r="K345" s="140"/>
      <c r="L345" s="140"/>
      <c r="M345" s="140"/>
      <c r="N345" s="140"/>
      <c r="O345" s="140"/>
      <c r="P345" s="140"/>
      <c r="Q345" s="140"/>
      <c r="R345" s="140"/>
      <c r="S345" s="140"/>
      <c r="T345" s="140"/>
      <c r="U345" s="140"/>
      <c r="V345" s="140"/>
      <c r="W345" s="140"/>
    </row>
    <row r="346" spans="1:23">
      <c r="A346" s="235"/>
      <c r="B346" s="235"/>
      <c r="C346" s="236"/>
      <c r="D346" s="237"/>
      <c r="E346" s="140"/>
      <c r="F346" s="140"/>
      <c r="G346" s="140"/>
      <c r="H346" s="140"/>
      <c r="I346" s="140"/>
      <c r="J346" s="140"/>
      <c r="K346" s="140"/>
      <c r="L346" s="140"/>
      <c r="M346" s="140"/>
      <c r="N346" s="140"/>
      <c r="O346" s="140"/>
      <c r="P346" s="140"/>
      <c r="Q346" s="140"/>
      <c r="R346" s="140"/>
      <c r="S346" s="140"/>
      <c r="T346" s="140"/>
      <c r="U346" s="140"/>
      <c r="V346" s="140"/>
      <c r="W346" s="140"/>
    </row>
    <row r="347" spans="1:23">
      <c r="A347" s="235"/>
      <c r="B347" s="235"/>
      <c r="C347" s="236"/>
      <c r="D347" s="237"/>
      <c r="E347" s="140"/>
      <c r="F347" s="140"/>
      <c r="G347" s="140"/>
      <c r="H347" s="140"/>
      <c r="I347" s="140"/>
      <c r="J347" s="140"/>
      <c r="K347" s="140"/>
      <c r="L347" s="140"/>
      <c r="M347" s="140"/>
      <c r="N347" s="140"/>
      <c r="O347" s="140"/>
      <c r="P347" s="140"/>
      <c r="Q347" s="140"/>
      <c r="R347" s="140"/>
      <c r="S347" s="140"/>
      <c r="T347" s="140"/>
      <c r="U347" s="140"/>
      <c r="V347" s="140"/>
      <c r="W347" s="140"/>
    </row>
    <row r="348" spans="1:23">
      <c r="A348" s="235"/>
      <c r="B348" s="235"/>
      <c r="C348" s="236"/>
      <c r="D348" s="237"/>
      <c r="E348" s="140"/>
      <c r="F348" s="140"/>
      <c r="G348" s="140"/>
      <c r="H348" s="140"/>
      <c r="I348" s="140"/>
      <c r="J348" s="140"/>
      <c r="K348" s="140"/>
      <c r="L348" s="140"/>
      <c r="M348" s="140"/>
      <c r="N348" s="140"/>
      <c r="O348" s="140"/>
      <c r="P348" s="140"/>
      <c r="Q348" s="140"/>
      <c r="R348" s="140"/>
      <c r="S348" s="140"/>
      <c r="T348" s="140"/>
      <c r="U348" s="140"/>
      <c r="V348" s="140"/>
      <c r="W348" s="140"/>
    </row>
    <row r="349" spans="1:23">
      <c r="A349" s="235"/>
      <c r="B349" s="235"/>
      <c r="C349" s="236"/>
      <c r="D349" s="237"/>
      <c r="E349" s="140"/>
      <c r="F349" s="140"/>
      <c r="G349" s="140"/>
      <c r="H349" s="140"/>
      <c r="I349" s="140"/>
      <c r="J349" s="140"/>
      <c r="K349" s="140"/>
      <c r="L349" s="140"/>
      <c r="M349" s="140"/>
      <c r="N349" s="140"/>
      <c r="O349" s="140"/>
      <c r="P349" s="140"/>
      <c r="Q349" s="140"/>
      <c r="R349" s="140"/>
      <c r="S349" s="140"/>
      <c r="T349" s="140"/>
      <c r="U349" s="140"/>
      <c r="V349" s="140"/>
      <c r="W349" s="140"/>
    </row>
    <row r="350" spans="1:23">
      <c r="A350" s="235"/>
      <c r="B350" s="235"/>
      <c r="C350" s="236"/>
      <c r="D350" s="237"/>
      <c r="E350" s="140"/>
      <c r="F350" s="140"/>
      <c r="G350" s="140"/>
      <c r="H350" s="140"/>
      <c r="I350" s="140"/>
      <c r="J350" s="140"/>
      <c r="K350" s="140"/>
      <c r="L350" s="140"/>
      <c r="M350" s="140"/>
      <c r="N350" s="140"/>
      <c r="O350" s="140"/>
      <c r="P350" s="140"/>
      <c r="Q350" s="140"/>
      <c r="R350" s="140"/>
      <c r="S350" s="140"/>
      <c r="T350" s="140"/>
      <c r="U350" s="140"/>
      <c r="V350" s="140"/>
      <c r="W350" s="140"/>
    </row>
    <row r="351" spans="1:23">
      <c r="A351" s="235"/>
      <c r="B351" s="235"/>
      <c r="C351" s="236"/>
      <c r="D351" s="237"/>
      <c r="E351" s="140"/>
      <c r="F351" s="140"/>
      <c r="G351" s="140"/>
      <c r="H351" s="140"/>
      <c r="I351" s="140"/>
      <c r="J351" s="140"/>
      <c r="K351" s="140"/>
      <c r="L351" s="140"/>
      <c r="M351" s="140"/>
      <c r="N351" s="140"/>
      <c r="O351" s="140"/>
      <c r="P351" s="140"/>
      <c r="Q351" s="140"/>
      <c r="R351" s="140"/>
      <c r="S351" s="140"/>
      <c r="T351" s="140"/>
      <c r="U351" s="140"/>
      <c r="V351" s="140"/>
      <c r="W351" s="140"/>
    </row>
    <row r="352" spans="1:23">
      <c r="A352" s="235"/>
      <c r="B352" s="235"/>
      <c r="C352" s="236"/>
      <c r="D352" s="237"/>
      <c r="E352" s="140"/>
      <c r="F352" s="140"/>
      <c r="G352" s="140"/>
      <c r="H352" s="140"/>
      <c r="I352" s="140"/>
      <c r="J352" s="140"/>
      <c r="K352" s="140"/>
      <c r="L352" s="140"/>
      <c r="M352" s="140"/>
      <c r="N352" s="140"/>
      <c r="O352" s="140"/>
      <c r="P352" s="140"/>
      <c r="Q352" s="140"/>
      <c r="R352" s="140"/>
      <c r="S352" s="140"/>
      <c r="T352" s="140"/>
      <c r="U352" s="140"/>
      <c r="V352" s="140"/>
      <c r="W352" s="140"/>
    </row>
    <row r="353" spans="1:23">
      <c r="A353" s="235"/>
      <c r="B353" s="235"/>
      <c r="C353" s="236"/>
      <c r="D353" s="237"/>
      <c r="E353" s="140"/>
      <c r="F353" s="140"/>
      <c r="G353" s="140"/>
      <c r="H353" s="140"/>
      <c r="I353" s="140"/>
      <c r="J353" s="140"/>
      <c r="K353" s="140"/>
      <c r="L353" s="140"/>
      <c r="M353" s="140"/>
      <c r="N353" s="140"/>
      <c r="O353" s="140"/>
      <c r="P353" s="140"/>
      <c r="Q353" s="140"/>
      <c r="R353" s="140"/>
      <c r="S353" s="140"/>
      <c r="T353" s="140"/>
      <c r="U353" s="140"/>
      <c r="V353" s="140"/>
      <c r="W353" s="140"/>
    </row>
    <row r="354" spans="1:23">
      <c r="A354" s="235"/>
      <c r="B354" s="235"/>
      <c r="C354" s="236"/>
      <c r="D354" s="237"/>
      <c r="E354" s="140"/>
      <c r="F354" s="140"/>
      <c r="G354" s="140"/>
      <c r="H354" s="140"/>
      <c r="I354" s="140"/>
      <c r="J354" s="140"/>
      <c r="K354" s="140"/>
      <c r="L354" s="140"/>
      <c r="M354" s="140"/>
      <c r="N354" s="140"/>
      <c r="O354" s="140"/>
      <c r="P354" s="140"/>
      <c r="Q354" s="140"/>
      <c r="R354" s="140"/>
      <c r="S354" s="140"/>
      <c r="T354" s="140"/>
      <c r="U354" s="140"/>
      <c r="V354" s="140"/>
      <c r="W354" s="140"/>
    </row>
    <row r="355" spans="1:23">
      <c r="A355" s="235"/>
      <c r="B355" s="235"/>
      <c r="C355" s="236"/>
      <c r="D355" s="237"/>
      <c r="E355" s="140"/>
      <c r="F355" s="140"/>
      <c r="G355" s="140"/>
      <c r="H355" s="140"/>
      <c r="I355" s="140"/>
      <c r="J355" s="140"/>
      <c r="K355" s="140"/>
      <c r="L355" s="140"/>
      <c r="M355" s="140"/>
      <c r="N355" s="140"/>
      <c r="O355" s="140"/>
      <c r="P355" s="140"/>
      <c r="Q355" s="140"/>
      <c r="R355" s="140"/>
      <c r="S355" s="140"/>
      <c r="T355" s="140"/>
      <c r="U355" s="140"/>
      <c r="V355" s="140"/>
      <c r="W355" s="140"/>
    </row>
    <row r="356" spans="1:23">
      <c r="A356" s="235"/>
      <c r="B356" s="235"/>
      <c r="C356" s="236"/>
      <c r="D356" s="237"/>
      <c r="E356" s="140"/>
      <c r="F356" s="140"/>
      <c r="G356" s="140"/>
      <c r="H356" s="140"/>
      <c r="I356" s="140"/>
      <c r="J356" s="140"/>
      <c r="K356" s="140"/>
      <c r="L356" s="140"/>
      <c r="M356" s="140"/>
      <c r="N356" s="140"/>
      <c r="O356" s="140"/>
      <c r="P356" s="140"/>
      <c r="Q356" s="140"/>
      <c r="R356" s="140"/>
      <c r="S356" s="140"/>
      <c r="T356" s="140"/>
      <c r="U356" s="140"/>
      <c r="V356" s="140"/>
      <c r="W356" s="140"/>
    </row>
    <row r="357" spans="1:23">
      <c r="A357" s="235"/>
      <c r="B357" s="235"/>
      <c r="C357" s="236"/>
      <c r="D357" s="237"/>
      <c r="E357" s="140"/>
      <c r="F357" s="140"/>
      <c r="G357" s="140"/>
      <c r="H357" s="140"/>
      <c r="I357" s="140"/>
      <c r="J357" s="140"/>
      <c r="K357" s="140"/>
      <c r="L357" s="140"/>
      <c r="M357" s="140"/>
      <c r="N357" s="140"/>
      <c r="O357" s="140"/>
      <c r="P357" s="140"/>
      <c r="Q357" s="140"/>
      <c r="R357" s="140"/>
      <c r="S357" s="140"/>
      <c r="T357" s="140"/>
      <c r="U357" s="140"/>
      <c r="V357" s="140"/>
      <c r="W357" s="140"/>
    </row>
    <row r="358" spans="1:23">
      <c r="A358" s="235"/>
      <c r="B358" s="235"/>
      <c r="C358" s="236"/>
      <c r="D358" s="237"/>
      <c r="E358" s="140"/>
      <c r="F358" s="140"/>
      <c r="G358" s="140"/>
      <c r="H358" s="140"/>
      <c r="I358" s="140"/>
      <c r="J358" s="140"/>
      <c r="K358" s="140"/>
      <c r="L358" s="140"/>
      <c r="M358" s="140"/>
      <c r="N358" s="140"/>
      <c r="O358" s="140"/>
      <c r="P358" s="140"/>
      <c r="Q358" s="140"/>
      <c r="R358" s="140"/>
      <c r="S358" s="140"/>
      <c r="T358" s="140"/>
      <c r="U358" s="140"/>
      <c r="V358" s="140"/>
      <c r="W358" s="140"/>
    </row>
    <row r="359" spans="1:23">
      <c r="A359" s="235"/>
      <c r="B359" s="235"/>
      <c r="C359" s="236"/>
      <c r="D359" s="237"/>
      <c r="E359" s="140"/>
      <c r="F359" s="140"/>
      <c r="G359" s="140"/>
      <c r="H359" s="140"/>
      <c r="I359" s="140"/>
      <c r="J359" s="140"/>
      <c r="K359" s="140"/>
      <c r="L359" s="140"/>
      <c r="M359" s="140"/>
      <c r="N359" s="140"/>
      <c r="O359" s="140"/>
      <c r="P359" s="140"/>
      <c r="Q359" s="140"/>
      <c r="R359" s="140"/>
      <c r="S359" s="140"/>
      <c r="T359" s="140"/>
      <c r="U359" s="140"/>
      <c r="V359" s="140"/>
      <c r="W359" s="140"/>
    </row>
    <row r="360" spans="1:23">
      <c r="A360" s="235"/>
      <c r="B360" s="235"/>
      <c r="C360" s="236"/>
      <c r="D360" s="237"/>
      <c r="E360" s="140"/>
      <c r="F360" s="140"/>
      <c r="G360" s="140"/>
      <c r="H360" s="140"/>
      <c r="I360" s="140"/>
      <c r="J360" s="140"/>
      <c r="K360" s="140"/>
      <c r="L360" s="140"/>
      <c r="M360" s="140"/>
      <c r="N360" s="140"/>
      <c r="O360" s="140"/>
      <c r="P360" s="140"/>
      <c r="Q360" s="140"/>
      <c r="R360" s="140"/>
      <c r="S360" s="140"/>
      <c r="T360" s="140"/>
      <c r="U360" s="140"/>
      <c r="V360" s="140"/>
      <c r="W360" s="140"/>
    </row>
    <row r="361" spans="1:23">
      <c r="A361" s="235"/>
      <c r="B361" s="235"/>
      <c r="C361" s="236"/>
      <c r="D361" s="237"/>
      <c r="E361" s="140"/>
      <c r="F361" s="140"/>
      <c r="G361" s="140"/>
      <c r="H361" s="140"/>
      <c r="I361" s="140"/>
      <c r="J361" s="140"/>
      <c r="K361" s="140"/>
      <c r="L361" s="140"/>
      <c r="M361" s="140"/>
      <c r="N361" s="140"/>
      <c r="O361" s="140"/>
      <c r="P361" s="140"/>
      <c r="Q361" s="140"/>
      <c r="R361" s="140"/>
      <c r="S361" s="140"/>
      <c r="T361" s="140"/>
      <c r="U361" s="140"/>
      <c r="V361" s="140"/>
      <c r="W361" s="140"/>
    </row>
    <row r="362" spans="1:23">
      <c r="A362" s="235"/>
      <c r="B362" s="235"/>
      <c r="C362" s="236"/>
      <c r="D362" s="237"/>
      <c r="E362" s="140"/>
      <c r="F362" s="140"/>
      <c r="G362" s="140"/>
      <c r="H362" s="140"/>
      <c r="I362" s="140"/>
      <c r="J362" s="140"/>
      <c r="K362" s="140"/>
      <c r="L362" s="140"/>
      <c r="M362" s="140"/>
      <c r="N362" s="140"/>
      <c r="O362" s="140"/>
      <c r="P362" s="140"/>
      <c r="Q362" s="140"/>
      <c r="R362" s="140"/>
      <c r="S362" s="140"/>
      <c r="T362" s="140"/>
      <c r="U362" s="140"/>
      <c r="V362" s="140"/>
      <c r="W362" s="140"/>
    </row>
    <row r="363" spans="1:23">
      <c r="A363" s="235"/>
      <c r="B363" s="235"/>
      <c r="C363" s="236"/>
      <c r="D363" s="237"/>
      <c r="E363" s="140"/>
      <c r="F363" s="140"/>
      <c r="G363" s="140"/>
      <c r="H363" s="140"/>
      <c r="I363" s="140"/>
      <c r="J363" s="140"/>
      <c r="K363" s="140"/>
      <c r="L363" s="140"/>
      <c r="M363" s="140"/>
      <c r="N363" s="140"/>
      <c r="O363" s="140"/>
      <c r="P363" s="140"/>
      <c r="Q363" s="140"/>
      <c r="R363" s="140"/>
      <c r="S363" s="140"/>
      <c r="T363" s="140"/>
      <c r="U363" s="140"/>
      <c r="V363" s="140"/>
      <c r="W363" s="140"/>
    </row>
    <row r="364" spans="1:23">
      <c r="A364" s="235"/>
      <c r="B364" s="235"/>
      <c r="C364" s="236"/>
      <c r="D364" s="237"/>
      <c r="E364" s="140"/>
      <c r="F364" s="140"/>
      <c r="G364" s="140"/>
      <c r="H364" s="140"/>
      <c r="I364" s="140"/>
      <c r="J364" s="140"/>
      <c r="K364" s="140"/>
      <c r="L364" s="140"/>
      <c r="M364" s="140"/>
      <c r="N364" s="140"/>
      <c r="O364" s="140"/>
      <c r="P364" s="140"/>
      <c r="Q364" s="140"/>
      <c r="R364" s="140"/>
      <c r="S364" s="140"/>
      <c r="T364" s="140"/>
      <c r="U364" s="140"/>
      <c r="V364" s="140"/>
      <c r="W364" s="140"/>
    </row>
    <row r="365" spans="1:23">
      <c r="A365" s="235"/>
      <c r="B365" s="235"/>
      <c r="C365" s="236"/>
      <c r="D365" s="237"/>
      <c r="E365" s="140"/>
      <c r="F365" s="140"/>
      <c r="G365" s="140"/>
      <c r="H365" s="140"/>
      <c r="I365" s="140"/>
      <c r="J365" s="140"/>
      <c r="K365" s="140"/>
      <c r="L365" s="140"/>
      <c r="M365" s="140"/>
      <c r="N365" s="140"/>
      <c r="O365" s="140"/>
      <c r="P365" s="140"/>
      <c r="Q365" s="140"/>
      <c r="R365" s="140"/>
      <c r="S365" s="140"/>
      <c r="T365" s="140"/>
      <c r="U365" s="140"/>
      <c r="V365" s="140"/>
      <c r="W365" s="140"/>
    </row>
    <row r="366" spans="1:23">
      <c r="A366" s="235"/>
      <c r="B366" s="235"/>
      <c r="C366" s="236"/>
      <c r="D366" s="237"/>
      <c r="E366" s="140"/>
      <c r="F366" s="140"/>
      <c r="G366" s="140"/>
      <c r="H366" s="140"/>
      <c r="I366" s="140"/>
      <c r="J366" s="140"/>
      <c r="K366" s="140"/>
      <c r="L366" s="140"/>
      <c r="M366" s="140"/>
      <c r="N366" s="140"/>
      <c r="O366" s="140"/>
      <c r="P366" s="140"/>
      <c r="Q366" s="140"/>
      <c r="R366" s="140"/>
      <c r="S366" s="140"/>
      <c r="T366" s="140"/>
      <c r="U366" s="140"/>
      <c r="V366" s="140"/>
      <c r="W366" s="140"/>
    </row>
    <row r="367" spans="1:23">
      <c r="A367" s="235"/>
      <c r="B367" s="235"/>
      <c r="C367" s="236"/>
      <c r="D367" s="237"/>
      <c r="E367" s="140"/>
      <c r="F367" s="140"/>
      <c r="G367" s="140"/>
      <c r="H367" s="140"/>
      <c r="I367" s="140"/>
      <c r="J367" s="140"/>
      <c r="K367" s="140"/>
      <c r="L367" s="140"/>
      <c r="M367" s="140"/>
      <c r="N367" s="140"/>
      <c r="O367" s="140"/>
      <c r="P367" s="140"/>
      <c r="Q367" s="140"/>
      <c r="R367" s="140"/>
      <c r="S367" s="140"/>
      <c r="T367" s="140"/>
      <c r="U367" s="140"/>
      <c r="V367" s="140"/>
      <c r="W367" s="140"/>
    </row>
    <row r="368" spans="1:23">
      <c r="A368" s="235"/>
      <c r="B368" s="235"/>
      <c r="C368" s="236"/>
      <c r="D368" s="237"/>
      <c r="E368" s="140"/>
      <c r="F368" s="140"/>
      <c r="G368" s="140"/>
      <c r="H368" s="140"/>
      <c r="I368" s="140"/>
      <c r="J368" s="140"/>
      <c r="K368" s="140"/>
      <c r="L368" s="140"/>
      <c r="M368" s="140"/>
      <c r="N368" s="140"/>
      <c r="O368" s="140"/>
      <c r="P368" s="140"/>
      <c r="Q368" s="140"/>
      <c r="R368" s="140"/>
      <c r="S368" s="140"/>
      <c r="T368" s="140"/>
      <c r="U368" s="140"/>
      <c r="V368" s="140"/>
      <c r="W368" s="140"/>
    </row>
    <row r="369" spans="1:23">
      <c r="A369" s="235"/>
      <c r="B369" s="235"/>
      <c r="C369" s="236"/>
      <c r="D369" s="237"/>
      <c r="E369" s="140"/>
      <c r="F369" s="140"/>
      <c r="G369" s="140"/>
      <c r="H369" s="140"/>
      <c r="I369" s="140"/>
      <c r="J369" s="140"/>
      <c r="K369" s="140"/>
      <c r="L369" s="140"/>
      <c r="M369" s="140"/>
      <c r="N369" s="140"/>
      <c r="O369" s="140"/>
      <c r="P369" s="140"/>
      <c r="Q369" s="140"/>
      <c r="R369" s="140"/>
      <c r="S369" s="140"/>
      <c r="T369" s="140"/>
      <c r="U369" s="140"/>
      <c r="V369" s="140"/>
      <c r="W369" s="140"/>
    </row>
    <row r="370" spans="1:23">
      <c r="A370" s="235"/>
      <c r="B370" s="235"/>
      <c r="C370" s="236"/>
      <c r="D370" s="237"/>
      <c r="E370" s="140"/>
      <c r="F370" s="140"/>
      <c r="G370" s="140"/>
      <c r="H370" s="140"/>
      <c r="I370" s="140"/>
      <c r="J370" s="140"/>
      <c r="K370" s="140"/>
      <c r="L370" s="140"/>
      <c r="M370" s="140"/>
      <c r="N370" s="140"/>
      <c r="O370" s="140"/>
      <c r="P370" s="140"/>
      <c r="Q370" s="140"/>
      <c r="R370" s="140"/>
      <c r="S370" s="140"/>
      <c r="T370" s="140"/>
      <c r="U370" s="140"/>
      <c r="V370" s="140"/>
      <c r="W370" s="140"/>
    </row>
    <row r="371" spans="1:23">
      <c r="A371" s="235"/>
      <c r="B371" s="235"/>
      <c r="C371" s="236"/>
      <c r="D371" s="237"/>
      <c r="E371" s="140"/>
      <c r="F371" s="140"/>
      <c r="G371" s="140"/>
      <c r="H371" s="140"/>
      <c r="I371" s="140"/>
      <c r="J371" s="140"/>
      <c r="K371" s="140"/>
      <c r="L371" s="140"/>
      <c r="M371" s="140"/>
      <c r="N371" s="140"/>
      <c r="O371" s="140"/>
      <c r="P371" s="140"/>
      <c r="Q371" s="140"/>
      <c r="R371" s="140"/>
      <c r="S371" s="140"/>
      <c r="T371" s="140"/>
      <c r="U371" s="140"/>
      <c r="V371" s="140"/>
      <c r="W371" s="140"/>
    </row>
    <row r="372" spans="1:23">
      <c r="A372" s="235"/>
      <c r="B372" s="235"/>
      <c r="C372" s="236"/>
      <c r="D372" s="237"/>
      <c r="E372" s="140"/>
      <c r="F372" s="140"/>
      <c r="G372" s="140"/>
      <c r="H372" s="140"/>
      <c r="I372" s="140"/>
      <c r="J372" s="140"/>
      <c r="K372" s="140"/>
      <c r="L372" s="140"/>
      <c r="M372" s="140"/>
      <c r="N372" s="140"/>
      <c r="O372" s="140"/>
      <c r="P372" s="140"/>
      <c r="Q372" s="140"/>
      <c r="R372" s="140"/>
      <c r="S372" s="140"/>
      <c r="T372" s="140"/>
      <c r="U372" s="140"/>
      <c r="V372" s="140"/>
      <c r="W372" s="140"/>
    </row>
    <row r="373" spans="1:23">
      <c r="A373" s="235"/>
      <c r="B373" s="235"/>
      <c r="C373" s="236"/>
      <c r="D373" s="237"/>
      <c r="E373" s="140"/>
      <c r="F373" s="140"/>
      <c r="G373" s="140"/>
      <c r="H373" s="140"/>
      <c r="I373" s="140"/>
      <c r="J373" s="140"/>
      <c r="K373" s="140"/>
      <c r="L373" s="140"/>
      <c r="M373" s="140"/>
      <c r="N373" s="140"/>
      <c r="O373" s="140"/>
      <c r="P373" s="140"/>
      <c r="Q373" s="140"/>
      <c r="R373" s="140"/>
      <c r="S373" s="140"/>
      <c r="T373" s="140"/>
      <c r="U373" s="140"/>
      <c r="V373" s="140"/>
      <c r="W373" s="140"/>
    </row>
    <row r="374" spans="1:23">
      <c r="A374" s="235"/>
      <c r="B374" s="235"/>
      <c r="C374" s="236"/>
      <c r="D374" s="237"/>
      <c r="E374" s="140"/>
      <c r="F374" s="140"/>
      <c r="G374" s="140"/>
      <c r="H374" s="140"/>
      <c r="I374" s="140"/>
      <c r="J374" s="140"/>
      <c r="K374" s="140"/>
      <c r="L374" s="140"/>
      <c r="M374" s="140"/>
      <c r="N374" s="140"/>
      <c r="O374" s="140"/>
      <c r="P374" s="140"/>
      <c r="Q374" s="140"/>
      <c r="R374" s="140"/>
      <c r="S374" s="140"/>
      <c r="T374" s="140"/>
      <c r="U374" s="140"/>
      <c r="V374" s="140"/>
      <c r="W374" s="140"/>
    </row>
    <row r="375" spans="1:23">
      <c r="A375" s="235"/>
      <c r="B375" s="235"/>
      <c r="C375" s="236"/>
      <c r="D375" s="237"/>
      <c r="E375" s="140"/>
      <c r="F375" s="140"/>
      <c r="G375" s="140"/>
      <c r="H375" s="140"/>
      <c r="I375" s="140"/>
      <c r="J375" s="140"/>
      <c r="K375" s="140"/>
      <c r="L375" s="140"/>
      <c r="M375" s="140"/>
      <c r="N375" s="140"/>
      <c r="O375" s="140"/>
      <c r="P375" s="140"/>
      <c r="Q375" s="140"/>
      <c r="R375" s="140"/>
      <c r="S375" s="140"/>
      <c r="T375" s="140"/>
      <c r="U375" s="140"/>
      <c r="V375" s="140"/>
      <c r="W375" s="140"/>
    </row>
    <row r="376" spans="1:23">
      <c r="A376" s="235"/>
      <c r="B376" s="235"/>
      <c r="C376" s="236"/>
      <c r="D376" s="237"/>
      <c r="E376" s="140"/>
      <c r="F376" s="140"/>
      <c r="G376" s="140"/>
      <c r="H376" s="140"/>
      <c r="I376" s="140"/>
      <c r="J376" s="140"/>
      <c r="K376" s="140"/>
      <c r="L376" s="140"/>
      <c r="M376" s="140"/>
      <c r="N376" s="140"/>
      <c r="O376" s="140"/>
      <c r="P376" s="140"/>
      <c r="Q376" s="140"/>
      <c r="R376" s="140"/>
      <c r="S376" s="140"/>
      <c r="T376" s="140"/>
      <c r="U376" s="140"/>
      <c r="V376" s="140"/>
      <c r="W376" s="140"/>
    </row>
    <row r="377" spans="1:23">
      <c r="A377" s="235"/>
      <c r="B377" s="235"/>
      <c r="C377" s="236"/>
      <c r="D377" s="237"/>
      <c r="E377" s="140"/>
      <c r="F377" s="140"/>
      <c r="G377" s="140"/>
      <c r="H377" s="140"/>
      <c r="I377" s="140"/>
      <c r="J377" s="140"/>
      <c r="K377" s="140"/>
      <c r="L377" s="140"/>
      <c r="M377" s="140"/>
      <c r="N377" s="140"/>
      <c r="O377" s="140"/>
      <c r="P377" s="140"/>
      <c r="Q377" s="140"/>
      <c r="R377" s="140"/>
      <c r="S377" s="140"/>
      <c r="T377" s="140"/>
      <c r="U377" s="140"/>
      <c r="V377" s="140"/>
      <c r="W377" s="140"/>
    </row>
    <row r="378" spans="1:23">
      <c r="A378" s="235"/>
      <c r="B378" s="235"/>
      <c r="C378" s="236"/>
      <c r="D378" s="237"/>
      <c r="E378" s="140"/>
      <c r="F378" s="140"/>
      <c r="G378" s="140"/>
      <c r="H378" s="140"/>
      <c r="I378" s="140"/>
      <c r="J378" s="140"/>
      <c r="K378" s="140"/>
      <c r="L378" s="140"/>
      <c r="M378" s="140"/>
      <c r="N378" s="140"/>
      <c r="O378" s="140"/>
      <c r="P378" s="140"/>
      <c r="Q378" s="140"/>
      <c r="R378" s="140"/>
      <c r="S378" s="140"/>
      <c r="T378" s="140"/>
      <c r="U378" s="140"/>
      <c r="V378" s="140"/>
      <c r="W378" s="140"/>
    </row>
    <row r="379" spans="1:23">
      <c r="A379" s="235"/>
      <c r="B379" s="235"/>
      <c r="C379" s="236"/>
      <c r="D379" s="237"/>
      <c r="E379" s="140"/>
      <c r="F379" s="140"/>
      <c r="G379" s="140"/>
      <c r="H379" s="140"/>
      <c r="I379" s="140"/>
      <c r="J379" s="140"/>
      <c r="K379" s="140"/>
      <c r="L379" s="140"/>
      <c r="M379" s="140"/>
      <c r="N379" s="140"/>
      <c r="O379" s="140"/>
      <c r="P379" s="140"/>
      <c r="Q379" s="140"/>
      <c r="R379" s="140"/>
      <c r="S379" s="140"/>
      <c r="T379" s="140"/>
      <c r="U379" s="140"/>
      <c r="V379" s="140"/>
      <c r="W379" s="140"/>
    </row>
    <row r="380" spans="1:23">
      <c r="A380" s="235"/>
      <c r="B380" s="235"/>
      <c r="C380" s="236"/>
      <c r="D380" s="237"/>
      <c r="E380" s="140"/>
      <c r="F380" s="140"/>
      <c r="G380" s="140"/>
      <c r="H380" s="140"/>
      <c r="I380" s="140"/>
      <c r="J380" s="140"/>
      <c r="K380" s="140"/>
      <c r="L380" s="140"/>
      <c r="M380" s="140"/>
      <c r="N380" s="140"/>
      <c r="O380" s="140"/>
      <c r="P380" s="140"/>
      <c r="Q380" s="140"/>
      <c r="R380" s="140"/>
      <c r="S380" s="140"/>
      <c r="T380" s="140"/>
      <c r="U380" s="140"/>
      <c r="V380" s="140"/>
      <c r="W380" s="140"/>
    </row>
    <row r="381" spans="1:23">
      <c r="A381" s="235"/>
      <c r="B381" s="235"/>
      <c r="C381" s="236"/>
      <c r="D381" s="237"/>
      <c r="E381" s="140"/>
      <c r="F381" s="140"/>
      <c r="G381" s="140"/>
      <c r="H381" s="140"/>
      <c r="I381" s="140"/>
      <c r="J381" s="140"/>
      <c r="K381" s="140"/>
      <c r="L381" s="140"/>
      <c r="M381" s="140"/>
      <c r="N381" s="140"/>
      <c r="O381" s="140"/>
      <c r="P381" s="140"/>
      <c r="Q381" s="140"/>
      <c r="R381" s="140"/>
      <c r="S381" s="140"/>
      <c r="T381" s="140"/>
      <c r="U381" s="140"/>
      <c r="V381" s="140"/>
      <c r="W381" s="140"/>
    </row>
    <row r="382" spans="1:23">
      <c r="A382" s="235"/>
      <c r="B382" s="235"/>
      <c r="C382" s="236"/>
      <c r="D382" s="237"/>
      <c r="E382" s="140"/>
      <c r="F382" s="140"/>
      <c r="G382" s="140"/>
      <c r="H382" s="140"/>
      <c r="I382" s="140"/>
      <c r="J382" s="140"/>
      <c r="K382" s="140"/>
      <c r="L382" s="140"/>
      <c r="M382" s="140"/>
      <c r="N382" s="140"/>
      <c r="O382" s="140"/>
      <c r="P382" s="140"/>
      <c r="Q382" s="140"/>
      <c r="R382" s="140"/>
      <c r="S382" s="140"/>
      <c r="T382" s="140"/>
      <c r="U382" s="140"/>
      <c r="V382" s="140"/>
      <c r="W382" s="140"/>
    </row>
    <row r="383" spans="1:23">
      <c r="A383" s="235"/>
      <c r="B383" s="235"/>
      <c r="C383" s="236"/>
      <c r="D383" s="237"/>
      <c r="E383" s="140"/>
      <c r="F383" s="140"/>
      <c r="G383" s="140"/>
      <c r="H383" s="140"/>
      <c r="I383" s="140"/>
      <c r="J383" s="140"/>
      <c r="K383" s="140"/>
      <c r="L383" s="140"/>
      <c r="M383" s="140"/>
      <c r="N383" s="140"/>
      <c r="O383" s="140"/>
      <c r="P383" s="140"/>
      <c r="Q383" s="140"/>
      <c r="R383" s="140"/>
      <c r="S383" s="140"/>
      <c r="T383" s="140"/>
      <c r="U383" s="140"/>
      <c r="V383" s="140"/>
      <c r="W383" s="140"/>
    </row>
    <row r="384" spans="1:23">
      <c r="A384" s="235"/>
      <c r="B384" s="235"/>
      <c r="C384" s="236"/>
      <c r="D384" s="237"/>
      <c r="E384" s="140"/>
      <c r="F384" s="140"/>
      <c r="G384" s="140"/>
      <c r="H384" s="140"/>
      <c r="I384" s="140"/>
      <c r="J384" s="140"/>
      <c r="K384" s="140"/>
      <c r="L384" s="140"/>
      <c r="M384" s="140"/>
      <c r="N384" s="140"/>
      <c r="O384" s="140"/>
      <c r="P384" s="140"/>
      <c r="Q384" s="140"/>
      <c r="R384" s="140"/>
      <c r="S384" s="140"/>
      <c r="T384" s="140"/>
      <c r="U384" s="140"/>
      <c r="V384" s="140"/>
      <c r="W384" s="140"/>
    </row>
    <row r="385" spans="1:23">
      <c r="A385" s="235"/>
      <c r="B385" s="235"/>
      <c r="C385" s="236"/>
      <c r="D385" s="237"/>
      <c r="E385" s="140"/>
      <c r="F385" s="140"/>
      <c r="G385" s="140"/>
      <c r="H385" s="140"/>
      <c r="I385" s="140"/>
      <c r="J385" s="140"/>
      <c r="K385" s="140"/>
      <c r="L385" s="140"/>
      <c r="M385" s="140"/>
      <c r="N385" s="140"/>
      <c r="O385" s="140"/>
      <c r="P385" s="140"/>
      <c r="Q385" s="140"/>
      <c r="R385" s="140"/>
      <c r="S385" s="140"/>
      <c r="T385" s="140"/>
      <c r="U385" s="140"/>
      <c r="V385" s="140"/>
      <c r="W385" s="140"/>
    </row>
    <row r="386" spans="1:23">
      <c r="A386" s="235"/>
      <c r="B386" s="235"/>
      <c r="C386" s="236"/>
      <c r="D386" s="237"/>
      <c r="E386" s="140"/>
      <c r="F386" s="140"/>
      <c r="G386" s="140"/>
      <c r="H386" s="140"/>
      <c r="I386" s="140"/>
      <c r="J386" s="140"/>
      <c r="K386" s="140"/>
      <c r="L386" s="140"/>
      <c r="M386" s="140"/>
      <c r="N386" s="140"/>
      <c r="O386" s="140"/>
      <c r="P386" s="140"/>
      <c r="Q386" s="140"/>
      <c r="R386" s="140"/>
      <c r="S386" s="140"/>
      <c r="T386" s="140"/>
      <c r="U386" s="140"/>
      <c r="V386" s="140"/>
      <c r="W386" s="140"/>
    </row>
    <row r="387" spans="1:23">
      <c r="A387" s="235"/>
      <c r="B387" s="235"/>
      <c r="C387" s="236"/>
      <c r="D387" s="237"/>
      <c r="E387" s="140"/>
      <c r="F387" s="140"/>
      <c r="G387" s="140"/>
      <c r="H387" s="140"/>
      <c r="I387" s="140"/>
      <c r="J387" s="140"/>
      <c r="K387" s="140"/>
      <c r="L387" s="140"/>
      <c r="M387" s="140"/>
      <c r="N387" s="140"/>
      <c r="O387" s="140"/>
      <c r="P387" s="140"/>
      <c r="Q387" s="140"/>
      <c r="R387" s="140"/>
      <c r="S387" s="140"/>
      <c r="T387" s="140"/>
      <c r="U387" s="140"/>
      <c r="V387" s="140"/>
      <c r="W387" s="140"/>
    </row>
    <row r="388" spans="1:23">
      <c r="A388" s="235"/>
      <c r="B388" s="235"/>
      <c r="C388" s="236"/>
      <c r="D388" s="237"/>
      <c r="E388" s="140"/>
      <c r="F388" s="140"/>
      <c r="G388" s="140"/>
      <c r="H388" s="140"/>
      <c r="I388" s="140"/>
      <c r="J388" s="140"/>
      <c r="K388" s="140"/>
      <c r="L388" s="140"/>
      <c r="M388" s="140"/>
      <c r="N388" s="140"/>
      <c r="O388" s="140"/>
      <c r="P388" s="140"/>
      <c r="Q388" s="140"/>
      <c r="R388" s="140"/>
      <c r="S388" s="140"/>
      <c r="T388" s="140"/>
      <c r="U388" s="140"/>
      <c r="V388" s="140"/>
      <c r="W388" s="140"/>
    </row>
    <row r="389" spans="1:23">
      <c r="A389" s="235"/>
      <c r="B389" s="235"/>
      <c r="C389" s="236"/>
      <c r="D389" s="237"/>
      <c r="E389" s="140"/>
      <c r="F389" s="140"/>
      <c r="G389" s="140"/>
      <c r="H389" s="140"/>
      <c r="I389" s="140"/>
      <c r="J389" s="140"/>
      <c r="K389" s="140"/>
      <c r="L389" s="140"/>
      <c r="M389" s="140"/>
      <c r="N389" s="140"/>
      <c r="O389" s="140"/>
      <c r="P389" s="140"/>
      <c r="Q389" s="140"/>
      <c r="R389" s="140"/>
      <c r="S389" s="140"/>
      <c r="T389" s="140"/>
      <c r="U389" s="140"/>
      <c r="V389" s="140"/>
      <c r="W389" s="140"/>
    </row>
    <row r="390" spans="1:23">
      <c r="A390" s="235"/>
      <c r="B390" s="235"/>
      <c r="C390" s="236"/>
      <c r="D390" s="237"/>
      <c r="E390" s="140"/>
      <c r="F390" s="140"/>
      <c r="G390" s="140"/>
      <c r="H390" s="140"/>
      <c r="I390" s="140"/>
      <c r="J390" s="140"/>
      <c r="K390" s="140"/>
      <c r="L390" s="140"/>
      <c r="M390" s="140"/>
      <c r="N390" s="140"/>
      <c r="O390" s="140"/>
      <c r="P390" s="140"/>
      <c r="Q390" s="140"/>
      <c r="R390" s="140"/>
      <c r="S390" s="140"/>
      <c r="T390" s="140"/>
      <c r="U390" s="140"/>
      <c r="V390" s="140"/>
      <c r="W390" s="140"/>
    </row>
    <row r="391" spans="1:23">
      <c r="A391" s="235"/>
      <c r="B391" s="235"/>
      <c r="C391" s="236"/>
      <c r="D391" s="237"/>
      <c r="E391" s="140"/>
      <c r="F391" s="140"/>
      <c r="G391" s="140"/>
      <c r="H391" s="140"/>
      <c r="I391" s="140"/>
      <c r="J391" s="140"/>
      <c r="K391" s="140"/>
      <c r="L391" s="140"/>
      <c r="M391" s="140"/>
      <c r="N391" s="140"/>
      <c r="O391" s="140"/>
      <c r="P391" s="140"/>
      <c r="Q391" s="140"/>
      <c r="R391" s="140"/>
      <c r="S391" s="140"/>
      <c r="T391" s="140"/>
      <c r="U391" s="140"/>
      <c r="V391" s="140"/>
      <c r="W391" s="140"/>
    </row>
    <row r="392" spans="1:23">
      <c r="A392" s="235"/>
      <c r="B392" s="235"/>
      <c r="C392" s="236"/>
      <c r="D392" s="237"/>
      <c r="E392" s="140"/>
      <c r="F392" s="140"/>
      <c r="G392" s="140"/>
      <c r="H392" s="140"/>
      <c r="I392" s="140"/>
      <c r="J392" s="140"/>
      <c r="K392" s="140"/>
      <c r="L392" s="140"/>
      <c r="M392" s="140"/>
      <c r="N392" s="140"/>
      <c r="O392" s="140"/>
      <c r="P392" s="140"/>
      <c r="Q392" s="140"/>
      <c r="R392" s="140"/>
      <c r="S392" s="140"/>
      <c r="T392" s="140"/>
      <c r="U392" s="140"/>
      <c r="V392" s="140"/>
      <c r="W392" s="140"/>
    </row>
    <row r="393" spans="1:23">
      <c r="A393" s="235"/>
      <c r="B393" s="235"/>
      <c r="C393" s="236"/>
      <c r="D393" s="237"/>
      <c r="E393" s="140"/>
      <c r="F393" s="140"/>
      <c r="G393" s="140"/>
      <c r="H393" s="140"/>
      <c r="I393" s="140"/>
      <c r="J393" s="140"/>
      <c r="K393" s="140"/>
      <c r="L393" s="140"/>
      <c r="M393" s="140"/>
      <c r="N393" s="140"/>
      <c r="O393" s="140"/>
      <c r="P393" s="140"/>
      <c r="Q393" s="140"/>
      <c r="R393" s="140"/>
      <c r="S393" s="140"/>
      <c r="T393" s="140"/>
      <c r="U393" s="140"/>
      <c r="V393" s="140"/>
      <c r="W393" s="140"/>
    </row>
    <row r="394" spans="1:23">
      <c r="A394" s="235"/>
      <c r="B394" s="235"/>
      <c r="C394" s="236"/>
      <c r="D394" s="237"/>
      <c r="E394" s="140"/>
      <c r="F394" s="140"/>
      <c r="G394" s="140"/>
      <c r="H394" s="140"/>
      <c r="I394" s="140"/>
      <c r="J394" s="140"/>
      <c r="K394" s="140"/>
      <c r="L394" s="140"/>
      <c r="M394" s="140"/>
      <c r="N394" s="140"/>
      <c r="O394" s="140"/>
      <c r="P394" s="140"/>
      <c r="Q394" s="140"/>
      <c r="R394" s="140"/>
      <c r="S394" s="140"/>
      <c r="T394" s="140"/>
      <c r="U394" s="140"/>
      <c r="V394" s="140"/>
      <c r="W394" s="140"/>
    </row>
    <row r="395" spans="1:23">
      <c r="A395" s="235"/>
      <c r="B395" s="235"/>
      <c r="C395" s="236"/>
      <c r="D395" s="237"/>
      <c r="E395" s="140"/>
      <c r="F395" s="140"/>
      <c r="G395" s="140"/>
      <c r="H395" s="140"/>
      <c r="I395" s="140"/>
      <c r="J395" s="140"/>
      <c r="K395" s="140"/>
      <c r="L395" s="140"/>
      <c r="M395" s="140"/>
      <c r="N395" s="140"/>
      <c r="O395" s="140"/>
      <c r="P395" s="140"/>
      <c r="Q395" s="140"/>
      <c r="R395" s="140"/>
      <c r="S395" s="140"/>
      <c r="T395" s="140"/>
      <c r="U395" s="140"/>
      <c r="V395" s="140"/>
      <c r="W395" s="140"/>
    </row>
    <row r="396" spans="1:23">
      <c r="A396" s="235"/>
      <c r="B396" s="235"/>
      <c r="C396" s="236"/>
      <c r="D396" s="237"/>
      <c r="E396" s="140"/>
      <c r="F396" s="140"/>
      <c r="G396" s="140"/>
      <c r="H396" s="140"/>
      <c r="I396" s="140"/>
      <c r="J396" s="140"/>
      <c r="K396" s="140"/>
      <c r="L396" s="140"/>
      <c r="M396" s="140"/>
      <c r="N396" s="140"/>
      <c r="O396" s="140"/>
      <c r="P396" s="140"/>
      <c r="Q396" s="140"/>
      <c r="R396" s="140"/>
      <c r="S396" s="140"/>
      <c r="T396" s="140"/>
      <c r="U396" s="140"/>
      <c r="V396" s="140"/>
      <c r="W396" s="140"/>
    </row>
    <row r="397" spans="1:23">
      <c r="A397" s="235"/>
      <c r="B397" s="235"/>
      <c r="C397" s="236"/>
      <c r="D397" s="237"/>
      <c r="E397" s="140"/>
      <c r="F397" s="140"/>
      <c r="G397" s="140"/>
      <c r="H397" s="140"/>
      <c r="I397" s="140"/>
      <c r="J397" s="140"/>
      <c r="K397" s="140"/>
      <c r="L397" s="140"/>
      <c r="M397" s="140"/>
      <c r="N397" s="140"/>
      <c r="O397" s="140"/>
      <c r="P397" s="140"/>
      <c r="Q397" s="140"/>
      <c r="R397" s="140"/>
      <c r="S397" s="140"/>
      <c r="T397" s="140"/>
      <c r="U397" s="140"/>
      <c r="V397" s="140"/>
      <c r="W397" s="140"/>
    </row>
    <row r="398" spans="1:23">
      <c r="A398" s="235"/>
      <c r="B398" s="235"/>
      <c r="C398" s="236"/>
      <c r="D398" s="237"/>
      <c r="E398" s="140"/>
      <c r="F398" s="140"/>
      <c r="G398" s="140"/>
      <c r="H398" s="140"/>
      <c r="I398" s="140"/>
      <c r="J398" s="140"/>
      <c r="K398" s="140"/>
      <c r="L398" s="140"/>
      <c r="M398" s="140"/>
      <c r="N398" s="140"/>
      <c r="O398" s="140"/>
      <c r="P398" s="140"/>
      <c r="Q398" s="140"/>
      <c r="R398" s="140"/>
      <c r="S398" s="140"/>
      <c r="T398" s="140"/>
      <c r="U398" s="140"/>
      <c r="V398" s="140"/>
      <c r="W398" s="140"/>
    </row>
    <row r="399" spans="1:23">
      <c r="A399" s="235"/>
      <c r="B399" s="235"/>
      <c r="C399" s="236"/>
      <c r="D399" s="237"/>
      <c r="E399" s="140"/>
      <c r="F399" s="140"/>
      <c r="G399" s="140"/>
      <c r="H399" s="140"/>
      <c r="I399" s="140"/>
      <c r="J399" s="140"/>
      <c r="K399" s="140"/>
      <c r="L399" s="140"/>
      <c r="M399" s="140"/>
      <c r="N399" s="140"/>
      <c r="O399" s="140"/>
      <c r="P399" s="140"/>
      <c r="Q399" s="140"/>
      <c r="R399" s="140"/>
      <c r="S399" s="140"/>
      <c r="T399" s="140"/>
      <c r="U399" s="140"/>
      <c r="V399" s="140"/>
      <c r="W399" s="140"/>
    </row>
    <row r="400" spans="1:23">
      <c r="A400" s="235"/>
      <c r="B400" s="235"/>
      <c r="C400" s="236"/>
      <c r="D400" s="237"/>
      <c r="E400" s="140"/>
      <c r="F400" s="140"/>
      <c r="G400" s="140"/>
      <c r="H400" s="140"/>
      <c r="I400" s="140"/>
      <c r="J400" s="140"/>
      <c r="K400" s="140"/>
      <c r="L400" s="140"/>
      <c r="M400" s="140"/>
      <c r="N400" s="140"/>
      <c r="O400" s="140"/>
      <c r="P400" s="140"/>
      <c r="Q400" s="140"/>
      <c r="R400" s="140"/>
      <c r="S400" s="140"/>
      <c r="T400" s="140"/>
      <c r="U400" s="140"/>
      <c r="V400" s="140"/>
      <c r="W400" s="140"/>
    </row>
    <row r="401" spans="1:23">
      <c r="A401" s="235"/>
      <c r="B401" s="235"/>
      <c r="C401" s="236"/>
      <c r="D401" s="237"/>
      <c r="E401" s="140"/>
      <c r="F401" s="140"/>
      <c r="G401" s="140"/>
      <c r="H401" s="140"/>
      <c r="I401" s="140"/>
      <c r="J401" s="140"/>
      <c r="K401" s="140"/>
      <c r="L401" s="140"/>
      <c r="M401" s="140"/>
      <c r="N401" s="140"/>
      <c r="O401" s="140"/>
      <c r="P401" s="140"/>
      <c r="Q401" s="140"/>
      <c r="R401" s="140"/>
      <c r="S401" s="140"/>
      <c r="T401" s="140"/>
      <c r="U401" s="140"/>
      <c r="V401" s="140"/>
      <c r="W401" s="140"/>
    </row>
    <row r="402" spans="1:23">
      <c r="A402" s="235"/>
      <c r="B402" s="235"/>
      <c r="C402" s="236"/>
      <c r="D402" s="237"/>
      <c r="E402" s="140"/>
      <c r="F402" s="140"/>
      <c r="G402" s="140"/>
      <c r="H402" s="140"/>
      <c r="I402" s="140"/>
      <c r="J402" s="140"/>
      <c r="K402" s="140"/>
      <c r="L402" s="140"/>
      <c r="M402" s="140"/>
      <c r="N402" s="140"/>
      <c r="O402" s="140"/>
      <c r="P402" s="140"/>
      <c r="Q402" s="140"/>
      <c r="R402" s="140"/>
      <c r="S402" s="140"/>
      <c r="T402" s="140"/>
      <c r="U402" s="140"/>
      <c r="V402" s="140"/>
      <c r="W402" s="140"/>
    </row>
    <row r="403" spans="1:23">
      <c r="A403" s="235"/>
      <c r="B403" s="235"/>
      <c r="C403" s="236"/>
      <c r="D403" s="237"/>
      <c r="E403" s="140"/>
      <c r="F403" s="140"/>
      <c r="G403" s="140"/>
      <c r="H403" s="140"/>
      <c r="I403" s="140"/>
      <c r="J403" s="140"/>
      <c r="K403" s="140"/>
      <c r="L403" s="140"/>
      <c r="M403" s="140"/>
      <c r="N403" s="140"/>
      <c r="O403" s="140"/>
      <c r="P403" s="140"/>
      <c r="Q403" s="140"/>
      <c r="R403" s="140"/>
      <c r="S403" s="140"/>
      <c r="T403" s="140"/>
      <c r="U403" s="140"/>
      <c r="V403" s="140"/>
      <c r="W403" s="140"/>
    </row>
    <row r="404" spans="1:23">
      <c r="A404" s="235"/>
      <c r="B404" s="235"/>
      <c r="C404" s="236"/>
      <c r="D404" s="237"/>
      <c r="E404" s="140"/>
      <c r="F404" s="140"/>
      <c r="G404" s="140"/>
      <c r="H404" s="140"/>
      <c r="I404" s="140"/>
      <c r="J404" s="140"/>
      <c r="K404" s="140"/>
      <c r="L404" s="140"/>
      <c r="M404" s="140"/>
      <c r="N404" s="140"/>
      <c r="O404" s="140"/>
      <c r="P404" s="140"/>
      <c r="Q404" s="140"/>
      <c r="R404" s="140"/>
      <c r="S404" s="140"/>
      <c r="T404" s="140"/>
      <c r="U404" s="140"/>
      <c r="V404" s="140"/>
      <c r="W404" s="140"/>
    </row>
    <row r="405" spans="1:23">
      <c r="A405" s="235"/>
      <c r="B405" s="235"/>
      <c r="C405" s="236"/>
      <c r="D405" s="237"/>
      <c r="E405" s="140"/>
      <c r="F405" s="140"/>
      <c r="G405" s="140"/>
      <c r="H405" s="140"/>
      <c r="I405" s="140"/>
      <c r="J405" s="140"/>
      <c r="K405" s="140"/>
      <c r="L405" s="140"/>
      <c r="M405" s="140"/>
      <c r="N405" s="140"/>
      <c r="O405" s="140"/>
      <c r="P405" s="140"/>
      <c r="Q405" s="140"/>
      <c r="R405" s="140"/>
      <c r="S405" s="140"/>
      <c r="T405" s="140"/>
      <c r="U405" s="140"/>
      <c r="V405" s="140"/>
      <c r="W405" s="140"/>
    </row>
    <row r="406" spans="1:23">
      <c r="A406" s="235"/>
      <c r="B406" s="235"/>
      <c r="C406" s="236"/>
      <c r="D406" s="237"/>
      <c r="E406" s="140"/>
      <c r="F406" s="140"/>
      <c r="G406" s="140"/>
      <c r="H406" s="140"/>
      <c r="I406" s="140"/>
      <c r="J406" s="140"/>
      <c r="K406" s="140"/>
      <c r="L406" s="140"/>
      <c r="M406" s="140"/>
      <c r="N406" s="140"/>
      <c r="O406" s="140"/>
      <c r="P406" s="140"/>
      <c r="Q406" s="140"/>
      <c r="R406" s="140"/>
      <c r="S406" s="140"/>
      <c r="T406" s="140"/>
      <c r="U406" s="140"/>
      <c r="V406" s="140"/>
      <c r="W406" s="140"/>
    </row>
    <row r="407" spans="1:23">
      <c r="A407" s="235"/>
      <c r="B407" s="235"/>
      <c r="C407" s="236"/>
      <c r="D407" s="237"/>
      <c r="E407" s="140"/>
      <c r="F407" s="140"/>
      <c r="G407" s="140"/>
      <c r="H407" s="140"/>
      <c r="I407" s="140"/>
      <c r="J407" s="140"/>
      <c r="K407" s="140"/>
      <c r="L407" s="140"/>
      <c r="M407" s="140"/>
      <c r="N407" s="140"/>
      <c r="O407" s="140"/>
      <c r="P407" s="140"/>
      <c r="Q407" s="140"/>
      <c r="R407" s="140"/>
      <c r="S407" s="140"/>
      <c r="T407" s="140"/>
      <c r="U407" s="140"/>
      <c r="V407" s="140"/>
      <c r="W407" s="140"/>
    </row>
    <row r="408" spans="1:23">
      <c r="A408" s="235"/>
      <c r="B408" s="235"/>
      <c r="C408" s="236"/>
      <c r="D408" s="237"/>
      <c r="E408" s="140"/>
      <c r="F408" s="140"/>
      <c r="G408" s="140"/>
      <c r="H408" s="140"/>
      <c r="I408" s="140"/>
      <c r="J408" s="140"/>
      <c r="K408" s="140"/>
      <c r="L408" s="140"/>
      <c r="M408" s="140"/>
      <c r="N408" s="140"/>
      <c r="O408" s="140"/>
      <c r="P408" s="140"/>
      <c r="Q408" s="140"/>
      <c r="R408" s="140"/>
      <c r="S408" s="140"/>
      <c r="T408" s="140"/>
      <c r="U408" s="140"/>
      <c r="V408" s="140"/>
      <c r="W408" s="140"/>
    </row>
    <row r="409" spans="1:23">
      <c r="A409" s="235"/>
      <c r="B409" s="235"/>
      <c r="C409" s="236"/>
      <c r="D409" s="237"/>
      <c r="E409" s="140"/>
      <c r="F409" s="140"/>
      <c r="G409" s="140"/>
      <c r="H409" s="140"/>
      <c r="I409" s="140"/>
      <c r="J409" s="140"/>
      <c r="K409" s="140"/>
      <c r="L409" s="140"/>
      <c r="M409" s="140"/>
      <c r="N409" s="140"/>
      <c r="O409" s="140"/>
      <c r="P409" s="140"/>
      <c r="Q409" s="140"/>
      <c r="R409" s="140"/>
      <c r="S409" s="140"/>
      <c r="T409" s="140"/>
      <c r="U409" s="140"/>
      <c r="V409" s="140"/>
      <c r="W409" s="140"/>
    </row>
    <row r="410" spans="1:23">
      <c r="A410" s="235"/>
      <c r="B410" s="235"/>
      <c r="C410" s="236"/>
      <c r="D410" s="237"/>
      <c r="E410" s="140"/>
      <c r="F410" s="140"/>
      <c r="G410" s="140"/>
      <c r="H410" s="140"/>
      <c r="I410" s="140"/>
      <c r="J410" s="140"/>
      <c r="K410" s="140"/>
      <c r="L410" s="140"/>
      <c r="M410" s="140"/>
      <c r="N410" s="140"/>
      <c r="O410" s="140"/>
      <c r="P410" s="140"/>
      <c r="Q410" s="140"/>
      <c r="R410" s="140"/>
      <c r="S410" s="140"/>
      <c r="T410" s="140"/>
      <c r="U410" s="140"/>
      <c r="V410" s="140"/>
      <c r="W410" s="140"/>
    </row>
    <row r="411" spans="1:23">
      <c r="A411" s="235"/>
      <c r="B411" s="235"/>
      <c r="C411" s="236"/>
      <c r="D411" s="237"/>
      <c r="E411" s="140"/>
      <c r="F411" s="140"/>
      <c r="G411" s="140"/>
      <c r="H411" s="140"/>
      <c r="I411" s="140"/>
      <c r="J411" s="140"/>
      <c r="K411" s="140"/>
      <c r="L411" s="140"/>
      <c r="M411" s="140"/>
      <c r="N411" s="140"/>
      <c r="O411" s="140"/>
      <c r="P411" s="140"/>
      <c r="Q411" s="140"/>
      <c r="R411" s="140"/>
      <c r="S411" s="140"/>
      <c r="T411" s="140"/>
      <c r="U411" s="140"/>
      <c r="V411" s="140"/>
      <c r="W411" s="140"/>
    </row>
    <row r="412" spans="1:23">
      <c r="A412" s="235"/>
      <c r="B412" s="235"/>
      <c r="C412" s="236"/>
      <c r="D412" s="237"/>
      <c r="E412" s="140"/>
      <c r="F412" s="140"/>
      <c r="G412" s="140"/>
      <c r="H412" s="140"/>
      <c r="I412" s="140"/>
      <c r="J412" s="140"/>
      <c r="K412" s="140"/>
      <c r="L412" s="140"/>
      <c r="M412" s="140"/>
      <c r="N412" s="140"/>
      <c r="O412" s="140"/>
      <c r="P412" s="140"/>
      <c r="Q412" s="140"/>
      <c r="R412" s="140"/>
      <c r="S412" s="140"/>
      <c r="T412" s="140"/>
      <c r="U412" s="140"/>
      <c r="V412" s="140"/>
      <c r="W412" s="140"/>
    </row>
    <row r="413" spans="1:23">
      <c r="A413" s="235"/>
      <c r="B413" s="235"/>
      <c r="C413" s="236"/>
      <c r="D413" s="237"/>
      <c r="E413" s="140"/>
      <c r="F413" s="140"/>
      <c r="G413" s="140"/>
      <c r="H413" s="140"/>
      <c r="I413" s="140"/>
      <c r="J413" s="140"/>
      <c r="K413" s="140"/>
      <c r="L413" s="140"/>
      <c r="M413" s="140"/>
      <c r="N413" s="140"/>
      <c r="O413" s="140"/>
      <c r="P413" s="140"/>
      <c r="Q413" s="140"/>
      <c r="R413" s="140"/>
      <c r="S413" s="140"/>
      <c r="T413" s="140"/>
      <c r="U413" s="140"/>
      <c r="V413" s="140"/>
      <c r="W413" s="140"/>
    </row>
    <row r="414" spans="1:23">
      <c r="A414" s="235"/>
      <c r="B414" s="235"/>
      <c r="C414" s="236"/>
      <c r="D414" s="237"/>
      <c r="E414" s="140"/>
      <c r="F414" s="140"/>
      <c r="G414" s="140"/>
      <c r="H414" s="140"/>
      <c r="I414" s="140"/>
      <c r="J414" s="140"/>
      <c r="K414" s="140"/>
      <c r="L414" s="140"/>
      <c r="M414" s="140"/>
      <c r="N414" s="140"/>
      <c r="O414" s="140"/>
      <c r="P414" s="140"/>
      <c r="Q414" s="140"/>
      <c r="R414" s="140"/>
      <c r="S414" s="140"/>
      <c r="T414" s="140"/>
      <c r="U414" s="140"/>
      <c r="V414" s="140"/>
      <c r="W414" s="140"/>
    </row>
    <row r="415" spans="1:23">
      <c r="A415" s="235"/>
      <c r="B415" s="235"/>
      <c r="C415" s="236"/>
      <c r="D415" s="237"/>
      <c r="E415" s="140"/>
      <c r="F415" s="140"/>
      <c r="G415" s="140"/>
      <c r="H415" s="140"/>
      <c r="I415" s="140"/>
      <c r="J415" s="140"/>
      <c r="K415" s="140"/>
      <c r="L415" s="140"/>
      <c r="M415" s="140"/>
      <c r="N415" s="140"/>
      <c r="O415" s="140"/>
      <c r="P415" s="140"/>
      <c r="Q415" s="140"/>
      <c r="R415" s="140"/>
      <c r="S415" s="140"/>
      <c r="T415" s="140"/>
      <c r="U415" s="140"/>
      <c r="V415" s="140"/>
      <c r="W415" s="140"/>
    </row>
    <row r="416" spans="1:23">
      <c r="A416" s="235"/>
      <c r="B416" s="235"/>
      <c r="C416" s="236"/>
      <c r="D416" s="237"/>
      <c r="E416" s="140"/>
      <c r="F416" s="140"/>
      <c r="G416" s="140"/>
      <c r="H416" s="140"/>
      <c r="I416" s="140"/>
      <c r="J416" s="140"/>
      <c r="K416" s="140"/>
      <c r="L416" s="140"/>
      <c r="M416" s="140"/>
      <c r="N416" s="140"/>
      <c r="O416" s="140"/>
      <c r="P416" s="140"/>
      <c r="Q416" s="140"/>
      <c r="R416" s="140"/>
      <c r="S416" s="140"/>
      <c r="T416" s="140"/>
      <c r="U416" s="140"/>
      <c r="V416" s="140"/>
      <c r="W416" s="140"/>
    </row>
    <row r="417" spans="1:23">
      <c r="A417" s="235"/>
      <c r="B417" s="235"/>
      <c r="C417" s="236"/>
      <c r="D417" s="237"/>
      <c r="E417" s="140"/>
      <c r="F417" s="140"/>
      <c r="G417" s="140"/>
      <c r="H417" s="140"/>
      <c r="I417" s="140"/>
      <c r="J417" s="140"/>
      <c r="K417" s="140"/>
      <c r="L417" s="140"/>
      <c r="M417" s="140"/>
      <c r="N417" s="140"/>
      <c r="O417" s="140"/>
      <c r="P417" s="140"/>
      <c r="Q417" s="140"/>
      <c r="R417" s="140"/>
      <c r="S417" s="140"/>
      <c r="T417" s="140"/>
      <c r="U417" s="140"/>
      <c r="V417" s="140"/>
      <c r="W417" s="140"/>
    </row>
    <row r="418" spans="1:23">
      <c r="A418" s="235"/>
      <c r="B418" s="235"/>
      <c r="C418" s="236"/>
      <c r="D418" s="237"/>
      <c r="E418" s="140"/>
      <c r="F418" s="140"/>
      <c r="G418" s="140"/>
      <c r="H418" s="140"/>
      <c r="I418" s="140"/>
      <c r="J418" s="140"/>
      <c r="K418" s="140"/>
      <c r="L418" s="140"/>
      <c r="M418" s="140"/>
      <c r="N418" s="140"/>
      <c r="O418" s="140"/>
      <c r="P418" s="140"/>
      <c r="Q418" s="140"/>
      <c r="R418" s="140"/>
      <c r="S418" s="140"/>
      <c r="T418" s="140"/>
      <c r="U418" s="140"/>
      <c r="V418" s="140"/>
      <c r="W418" s="140"/>
    </row>
    <row r="419" spans="1:23">
      <c r="A419" s="235"/>
      <c r="B419" s="235"/>
      <c r="C419" s="236"/>
      <c r="D419" s="237"/>
      <c r="E419" s="140"/>
      <c r="F419" s="140"/>
      <c r="G419" s="140"/>
      <c r="H419" s="140"/>
      <c r="I419" s="140"/>
      <c r="J419" s="140"/>
      <c r="K419" s="140"/>
      <c r="L419" s="140"/>
      <c r="M419" s="140"/>
      <c r="N419" s="140"/>
      <c r="O419" s="140"/>
      <c r="P419" s="140"/>
      <c r="Q419" s="140"/>
      <c r="R419" s="140"/>
      <c r="S419" s="140"/>
      <c r="T419" s="140"/>
      <c r="U419" s="140"/>
      <c r="V419" s="140"/>
      <c r="W419" s="140"/>
    </row>
    <row r="420" spans="1:23">
      <c r="A420" s="235"/>
      <c r="B420" s="235"/>
      <c r="C420" s="236"/>
      <c r="D420" s="237"/>
      <c r="E420" s="140"/>
      <c r="F420" s="140"/>
      <c r="G420" s="140"/>
      <c r="H420" s="140"/>
      <c r="I420" s="140"/>
      <c r="J420" s="140"/>
      <c r="K420" s="140"/>
      <c r="L420" s="140"/>
      <c r="M420" s="140"/>
      <c r="N420" s="140"/>
      <c r="O420" s="140"/>
      <c r="P420" s="140"/>
      <c r="Q420" s="140"/>
      <c r="R420" s="140"/>
      <c r="S420" s="140"/>
      <c r="T420" s="140"/>
      <c r="U420" s="140"/>
      <c r="V420" s="140"/>
      <c r="W420" s="140"/>
    </row>
    <row r="421" spans="1:23">
      <c r="A421" s="235"/>
      <c r="B421" s="235"/>
      <c r="C421" s="236"/>
      <c r="D421" s="237"/>
      <c r="E421" s="140"/>
      <c r="F421" s="140"/>
      <c r="G421" s="140"/>
      <c r="H421" s="140"/>
      <c r="I421" s="140"/>
      <c r="J421" s="140"/>
      <c r="K421" s="140"/>
      <c r="L421" s="140"/>
      <c r="M421" s="140"/>
      <c r="N421" s="140"/>
      <c r="O421" s="140"/>
      <c r="P421" s="140"/>
      <c r="Q421" s="140"/>
      <c r="R421" s="140"/>
      <c r="S421" s="140"/>
      <c r="T421" s="140"/>
      <c r="U421" s="140"/>
      <c r="V421" s="140"/>
      <c r="W421" s="140"/>
    </row>
    <row r="422" spans="1:23">
      <c r="A422" s="235"/>
      <c r="B422" s="235"/>
      <c r="C422" s="236"/>
      <c r="D422" s="237"/>
      <c r="E422" s="140"/>
      <c r="F422" s="140"/>
      <c r="G422" s="140"/>
      <c r="H422" s="140"/>
      <c r="I422" s="140"/>
      <c r="J422" s="140"/>
      <c r="K422" s="140"/>
      <c r="L422" s="140"/>
      <c r="M422" s="140"/>
      <c r="N422" s="140"/>
      <c r="O422" s="140"/>
      <c r="P422" s="140"/>
      <c r="Q422" s="140"/>
      <c r="R422" s="140"/>
      <c r="S422" s="140"/>
      <c r="T422" s="140"/>
      <c r="U422" s="140"/>
      <c r="V422" s="140"/>
      <c r="W422" s="140"/>
    </row>
    <row r="423" spans="1:23">
      <c r="A423" s="235"/>
      <c r="B423" s="235"/>
      <c r="C423" s="236"/>
      <c r="D423" s="237"/>
      <c r="E423" s="140"/>
      <c r="F423" s="140"/>
      <c r="G423" s="140"/>
      <c r="H423" s="140"/>
      <c r="I423" s="140"/>
      <c r="J423" s="140"/>
      <c r="K423" s="140"/>
      <c r="L423" s="140"/>
      <c r="M423" s="140"/>
      <c r="N423" s="140"/>
      <c r="O423" s="140"/>
      <c r="P423" s="140"/>
      <c r="Q423" s="140"/>
      <c r="R423" s="140"/>
      <c r="S423" s="140"/>
      <c r="T423" s="140"/>
      <c r="U423" s="140"/>
      <c r="V423" s="140"/>
      <c r="W423" s="140"/>
    </row>
    <row r="424" spans="1:23">
      <c r="A424" s="235"/>
      <c r="B424" s="235"/>
      <c r="C424" s="236"/>
      <c r="D424" s="237"/>
      <c r="E424" s="140"/>
      <c r="F424" s="140"/>
      <c r="G424" s="140"/>
      <c r="H424" s="140"/>
      <c r="I424" s="140"/>
      <c r="J424" s="140"/>
      <c r="K424" s="140"/>
      <c r="L424" s="140"/>
      <c r="M424" s="140"/>
      <c r="N424" s="140"/>
      <c r="O424" s="140"/>
      <c r="P424" s="140"/>
      <c r="Q424" s="140"/>
      <c r="R424" s="140"/>
      <c r="S424" s="140"/>
      <c r="T424" s="140"/>
      <c r="U424" s="140"/>
      <c r="V424" s="140"/>
      <c r="W424" s="140"/>
    </row>
    <row r="425" spans="1:23">
      <c r="A425" s="235"/>
      <c r="B425" s="235"/>
      <c r="C425" s="236"/>
      <c r="D425" s="237"/>
      <c r="E425" s="140"/>
      <c r="F425" s="140"/>
      <c r="G425" s="140"/>
      <c r="H425" s="140"/>
      <c r="I425" s="140"/>
      <c r="J425" s="140"/>
      <c r="K425" s="140"/>
      <c r="L425" s="140"/>
      <c r="M425" s="140"/>
      <c r="N425" s="140"/>
      <c r="O425" s="140"/>
      <c r="P425" s="140"/>
      <c r="Q425" s="140"/>
      <c r="R425" s="140"/>
      <c r="S425" s="140"/>
      <c r="T425" s="140"/>
      <c r="U425" s="140"/>
      <c r="V425" s="140"/>
      <c r="W425" s="140"/>
    </row>
    <row r="426" spans="1:23">
      <c r="A426" s="235"/>
      <c r="B426" s="235"/>
      <c r="C426" s="236"/>
      <c r="D426" s="237"/>
      <c r="E426" s="140"/>
      <c r="F426" s="140"/>
      <c r="G426" s="140"/>
      <c r="H426" s="140"/>
      <c r="I426" s="140"/>
      <c r="J426" s="140"/>
      <c r="K426" s="140"/>
      <c r="L426" s="140"/>
      <c r="M426" s="140"/>
      <c r="N426" s="140"/>
      <c r="O426" s="140"/>
      <c r="P426" s="140"/>
      <c r="Q426" s="140"/>
      <c r="R426" s="140"/>
      <c r="S426" s="140"/>
      <c r="T426" s="140"/>
      <c r="U426" s="140"/>
      <c r="V426" s="140"/>
      <c r="W426" s="140"/>
    </row>
    <row r="427" spans="1:23">
      <c r="A427" s="235"/>
      <c r="B427" s="235"/>
      <c r="C427" s="236"/>
      <c r="D427" s="237"/>
      <c r="E427" s="140"/>
      <c r="F427" s="140"/>
      <c r="G427" s="140"/>
      <c r="H427" s="140"/>
      <c r="I427" s="140"/>
      <c r="J427" s="140"/>
      <c r="K427" s="140"/>
      <c r="L427" s="140"/>
      <c r="M427" s="140"/>
      <c r="N427" s="140"/>
      <c r="O427" s="140"/>
      <c r="P427" s="140"/>
      <c r="Q427" s="140"/>
      <c r="R427" s="140"/>
      <c r="S427" s="140"/>
      <c r="T427" s="140"/>
      <c r="U427" s="140"/>
      <c r="V427" s="140"/>
      <c r="W427" s="140"/>
    </row>
    <row r="428" spans="1:23">
      <c r="A428" s="235"/>
      <c r="B428" s="235"/>
      <c r="C428" s="236"/>
      <c r="D428" s="237"/>
      <c r="E428" s="140"/>
      <c r="F428" s="140"/>
      <c r="G428" s="140"/>
      <c r="H428" s="140"/>
      <c r="I428" s="140"/>
      <c r="J428" s="140"/>
      <c r="K428" s="140"/>
      <c r="L428" s="140"/>
      <c r="M428" s="140"/>
      <c r="N428" s="140"/>
      <c r="O428" s="140"/>
      <c r="P428" s="140"/>
      <c r="Q428" s="140"/>
      <c r="R428" s="140"/>
      <c r="S428" s="140"/>
      <c r="T428" s="140"/>
      <c r="U428" s="140"/>
      <c r="V428" s="140"/>
      <c r="W428" s="140"/>
    </row>
    <row r="429" spans="1:23">
      <c r="A429" s="235"/>
      <c r="B429" s="235"/>
      <c r="C429" s="236"/>
      <c r="D429" s="237"/>
      <c r="E429" s="140"/>
      <c r="F429" s="140"/>
      <c r="G429" s="140"/>
      <c r="H429" s="140"/>
      <c r="I429" s="140"/>
      <c r="J429" s="140"/>
      <c r="K429" s="140"/>
      <c r="L429" s="140"/>
      <c r="M429" s="140"/>
      <c r="N429" s="140"/>
      <c r="O429" s="140"/>
      <c r="P429" s="140"/>
      <c r="Q429" s="140"/>
      <c r="R429" s="140"/>
      <c r="S429" s="140"/>
      <c r="T429" s="140"/>
      <c r="U429" s="140"/>
      <c r="V429" s="140"/>
      <c r="W429" s="140"/>
    </row>
    <row r="430" spans="1:23">
      <c r="A430" s="235"/>
      <c r="B430" s="235"/>
      <c r="C430" s="236"/>
      <c r="D430" s="237"/>
      <c r="E430" s="140"/>
      <c r="F430" s="140"/>
      <c r="G430" s="140"/>
      <c r="H430" s="140"/>
      <c r="I430" s="140"/>
      <c r="J430" s="140"/>
      <c r="K430" s="140"/>
      <c r="L430" s="140"/>
      <c r="M430" s="140"/>
      <c r="N430" s="140"/>
      <c r="O430" s="140"/>
      <c r="P430" s="140"/>
      <c r="Q430" s="140"/>
      <c r="R430" s="140"/>
      <c r="S430" s="140"/>
      <c r="T430" s="140"/>
      <c r="U430" s="140"/>
      <c r="V430" s="140"/>
      <c r="W430" s="140"/>
    </row>
    <row r="431" spans="1:23">
      <c r="A431" s="235"/>
      <c r="B431" s="235"/>
      <c r="C431" s="236"/>
      <c r="D431" s="237"/>
      <c r="E431" s="140"/>
      <c r="F431" s="140"/>
      <c r="G431" s="140"/>
      <c r="H431" s="140"/>
      <c r="I431" s="140"/>
      <c r="J431" s="140"/>
      <c r="K431" s="140"/>
      <c r="L431" s="140"/>
      <c r="M431" s="140"/>
      <c r="N431" s="140"/>
      <c r="O431" s="140"/>
      <c r="P431" s="140"/>
      <c r="Q431" s="140"/>
      <c r="R431" s="140"/>
      <c r="S431" s="140"/>
      <c r="T431" s="140"/>
      <c r="U431" s="140"/>
      <c r="V431" s="140"/>
      <c r="W431" s="140"/>
    </row>
    <row r="432" spans="1:23">
      <c r="A432" s="235"/>
      <c r="B432" s="235"/>
      <c r="C432" s="236"/>
      <c r="D432" s="237"/>
      <c r="E432" s="140"/>
      <c r="F432" s="140"/>
      <c r="G432" s="140"/>
      <c r="H432" s="140"/>
      <c r="I432" s="140"/>
      <c r="J432" s="140"/>
      <c r="K432" s="140"/>
      <c r="L432" s="140"/>
      <c r="M432" s="140"/>
      <c r="N432" s="140"/>
      <c r="O432" s="140"/>
      <c r="P432" s="140"/>
      <c r="Q432" s="140"/>
      <c r="R432" s="140"/>
      <c r="S432" s="140"/>
      <c r="T432" s="140"/>
      <c r="U432" s="140"/>
      <c r="V432" s="140"/>
      <c r="W432" s="140"/>
    </row>
    <row r="433" spans="1:23">
      <c r="A433" s="235"/>
      <c r="B433" s="235"/>
      <c r="C433" s="236"/>
      <c r="D433" s="237"/>
      <c r="E433" s="140"/>
      <c r="F433" s="140"/>
      <c r="G433" s="140"/>
      <c r="H433" s="140"/>
      <c r="I433" s="140"/>
      <c r="J433" s="140"/>
      <c r="K433" s="140"/>
      <c r="L433" s="140"/>
      <c r="M433" s="140"/>
      <c r="N433" s="140"/>
      <c r="O433" s="140"/>
      <c r="P433" s="140"/>
      <c r="Q433" s="140"/>
      <c r="R433" s="140"/>
      <c r="S433" s="140"/>
      <c r="T433" s="140"/>
      <c r="U433" s="140"/>
      <c r="V433" s="140"/>
      <c r="W433" s="140"/>
    </row>
    <row r="434" spans="1:23">
      <c r="A434" s="235"/>
      <c r="B434" s="235"/>
      <c r="C434" s="236"/>
      <c r="D434" s="237"/>
      <c r="E434" s="140"/>
      <c r="F434" s="140"/>
      <c r="G434" s="140"/>
      <c r="H434" s="140"/>
      <c r="I434" s="140"/>
      <c r="J434" s="140"/>
      <c r="K434" s="140"/>
      <c r="L434" s="140"/>
      <c r="M434" s="140"/>
      <c r="N434" s="140"/>
      <c r="O434" s="140"/>
      <c r="P434" s="140"/>
      <c r="Q434" s="140"/>
      <c r="R434" s="140"/>
      <c r="S434" s="140"/>
      <c r="T434" s="140"/>
      <c r="U434" s="140"/>
      <c r="V434" s="140"/>
      <c r="W434" s="140"/>
    </row>
    <row r="435" spans="1:23">
      <c r="A435" s="235"/>
      <c r="B435" s="235"/>
      <c r="C435" s="236"/>
      <c r="D435" s="237"/>
      <c r="E435" s="140"/>
      <c r="F435" s="140"/>
      <c r="G435" s="140"/>
      <c r="H435" s="140"/>
      <c r="I435" s="140"/>
      <c r="J435" s="140"/>
      <c r="K435" s="140"/>
      <c r="L435" s="140"/>
      <c r="M435" s="140"/>
      <c r="N435" s="140"/>
      <c r="O435" s="140"/>
      <c r="P435" s="140"/>
      <c r="Q435" s="140"/>
      <c r="R435" s="140"/>
      <c r="S435" s="140"/>
      <c r="T435" s="140"/>
      <c r="U435" s="140"/>
      <c r="V435" s="140"/>
      <c r="W435" s="140"/>
    </row>
    <row r="436" spans="1:23">
      <c r="A436" s="235"/>
      <c r="B436" s="235"/>
      <c r="C436" s="236"/>
      <c r="D436" s="237"/>
      <c r="E436" s="140"/>
      <c r="F436" s="140"/>
      <c r="G436" s="140"/>
      <c r="H436" s="140"/>
      <c r="I436" s="140"/>
      <c r="J436" s="140"/>
      <c r="K436" s="140"/>
      <c r="L436" s="140"/>
      <c r="M436" s="140"/>
      <c r="N436" s="140"/>
      <c r="O436" s="140"/>
      <c r="P436" s="140"/>
      <c r="Q436" s="140"/>
      <c r="R436" s="140"/>
      <c r="S436" s="140"/>
      <c r="T436" s="140"/>
      <c r="U436" s="140"/>
      <c r="V436" s="140"/>
      <c r="W436" s="140"/>
    </row>
    <row r="437" spans="1:23">
      <c r="A437" s="235"/>
      <c r="B437" s="235"/>
      <c r="C437" s="236"/>
      <c r="D437" s="237"/>
      <c r="E437" s="140"/>
      <c r="F437" s="140"/>
      <c r="G437" s="140"/>
      <c r="H437" s="140"/>
      <c r="I437" s="140"/>
      <c r="J437" s="140"/>
      <c r="K437" s="140"/>
      <c r="L437" s="140"/>
      <c r="M437" s="140"/>
      <c r="N437" s="140"/>
      <c r="O437" s="140"/>
      <c r="P437" s="140"/>
      <c r="Q437" s="140"/>
      <c r="R437" s="140"/>
      <c r="S437" s="140"/>
      <c r="T437" s="140"/>
      <c r="U437" s="140"/>
      <c r="V437" s="140"/>
      <c r="W437" s="140"/>
    </row>
    <row r="438" spans="1:23">
      <c r="A438" s="235"/>
      <c r="B438" s="235"/>
      <c r="C438" s="236"/>
      <c r="D438" s="237"/>
      <c r="E438" s="140"/>
      <c r="F438" s="140"/>
      <c r="G438" s="140"/>
      <c r="H438" s="140"/>
      <c r="I438" s="140"/>
      <c r="J438" s="140"/>
      <c r="K438" s="140"/>
      <c r="L438" s="140"/>
      <c r="M438" s="140"/>
      <c r="N438" s="140"/>
      <c r="O438" s="140"/>
      <c r="P438" s="140"/>
      <c r="Q438" s="140"/>
      <c r="R438" s="140"/>
      <c r="S438" s="140"/>
      <c r="T438" s="140"/>
      <c r="U438" s="140"/>
      <c r="V438" s="140"/>
      <c r="W438" s="140"/>
    </row>
    <row r="439" spans="1:23">
      <c r="A439" s="235"/>
      <c r="B439" s="235"/>
      <c r="C439" s="236"/>
      <c r="D439" s="237"/>
      <c r="E439" s="140"/>
      <c r="F439" s="140"/>
      <c r="G439" s="140"/>
      <c r="H439" s="140"/>
      <c r="I439" s="140"/>
      <c r="J439" s="140"/>
      <c r="K439" s="140"/>
      <c r="L439" s="140"/>
      <c r="M439" s="140"/>
      <c r="N439" s="140"/>
      <c r="O439" s="140"/>
      <c r="P439" s="140"/>
      <c r="Q439" s="140"/>
      <c r="R439" s="140"/>
      <c r="S439" s="140"/>
      <c r="T439" s="140"/>
      <c r="U439" s="140"/>
      <c r="V439" s="140"/>
      <c r="W439" s="140"/>
    </row>
    <row r="440" spans="1:23">
      <c r="A440" s="235"/>
      <c r="B440" s="235"/>
      <c r="C440" s="236"/>
      <c r="D440" s="237"/>
      <c r="E440" s="140"/>
      <c r="F440" s="140"/>
      <c r="G440" s="140"/>
      <c r="H440" s="140"/>
      <c r="I440" s="140"/>
      <c r="J440" s="140"/>
      <c r="K440" s="140"/>
      <c r="L440" s="140"/>
      <c r="M440" s="140"/>
      <c r="N440" s="140"/>
      <c r="O440" s="140"/>
      <c r="P440" s="140"/>
      <c r="Q440" s="140"/>
      <c r="R440" s="140"/>
      <c r="S440" s="140"/>
      <c r="T440" s="140"/>
      <c r="U440" s="140"/>
      <c r="V440" s="140"/>
      <c r="W440" s="140"/>
    </row>
    <row r="441" spans="1:23">
      <c r="A441" s="235"/>
      <c r="B441" s="235"/>
      <c r="C441" s="236"/>
      <c r="D441" s="237"/>
      <c r="E441" s="140"/>
      <c r="F441" s="140"/>
      <c r="G441" s="140"/>
      <c r="H441" s="140"/>
      <c r="I441" s="140"/>
      <c r="J441" s="140"/>
      <c r="K441" s="140"/>
      <c r="L441" s="140"/>
      <c r="M441" s="140"/>
      <c r="N441" s="140"/>
      <c r="O441" s="140"/>
      <c r="P441" s="140"/>
      <c r="Q441" s="140"/>
      <c r="R441" s="140"/>
      <c r="S441" s="140"/>
      <c r="T441" s="140"/>
      <c r="U441" s="140"/>
      <c r="V441" s="140"/>
      <c r="W441" s="140"/>
    </row>
    <row r="442" spans="1:23">
      <c r="A442" s="235"/>
      <c r="B442" s="235"/>
      <c r="C442" s="236"/>
      <c r="D442" s="237"/>
      <c r="E442" s="140"/>
      <c r="F442" s="140"/>
      <c r="G442" s="140"/>
      <c r="H442" s="140"/>
      <c r="I442" s="140"/>
      <c r="J442" s="140"/>
      <c r="K442" s="140"/>
      <c r="L442" s="140"/>
      <c r="M442" s="140"/>
      <c r="N442" s="140"/>
      <c r="O442" s="140"/>
      <c r="P442" s="140"/>
      <c r="Q442" s="140"/>
      <c r="R442" s="140"/>
      <c r="S442" s="140"/>
      <c r="T442" s="140"/>
      <c r="U442" s="140"/>
      <c r="V442" s="140"/>
      <c r="W442" s="140"/>
    </row>
    <row r="443" spans="1:23">
      <c r="A443" s="235"/>
      <c r="B443" s="235"/>
      <c r="C443" s="236"/>
      <c r="D443" s="237"/>
      <c r="E443" s="140"/>
      <c r="F443" s="140"/>
      <c r="G443" s="140"/>
      <c r="H443" s="140"/>
      <c r="I443" s="140"/>
      <c r="J443" s="140"/>
      <c r="K443" s="140"/>
      <c r="L443" s="140"/>
      <c r="M443" s="140"/>
      <c r="N443" s="140"/>
      <c r="O443" s="140"/>
      <c r="P443" s="140"/>
      <c r="Q443" s="140"/>
      <c r="R443" s="140"/>
      <c r="S443" s="140"/>
      <c r="T443" s="140"/>
      <c r="U443" s="140"/>
      <c r="V443" s="140"/>
      <c r="W443" s="140"/>
    </row>
    <row r="444" spans="1:23">
      <c r="A444" s="235"/>
      <c r="B444" s="235"/>
      <c r="C444" s="236"/>
      <c r="D444" s="237"/>
      <c r="E444" s="140"/>
      <c r="F444" s="140"/>
      <c r="G444" s="140"/>
      <c r="H444" s="140"/>
      <c r="I444" s="140"/>
      <c r="J444" s="140"/>
      <c r="K444" s="140"/>
      <c r="L444" s="140"/>
      <c r="M444" s="140"/>
      <c r="N444" s="140"/>
      <c r="O444" s="140"/>
      <c r="P444" s="140"/>
      <c r="Q444" s="140"/>
      <c r="R444" s="140"/>
      <c r="S444" s="140"/>
      <c r="T444" s="140"/>
      <c r="U444" s="140"/>
      <c r="V444" s="140"/>
      <c r="W444" s="140"/>
    </row>
    <row r="445" spans="1:23">
      <c r="A445" s="235"/>
      <c r="B445" s="235"/>
      <c r="C445" s="236"/>
      <c r="D445" s="237"/>
      <c r="E445" s="140"/>
      <c r="F445" s="140"/>
      <c r="G445" s="140"/>
      <c r="H445" s="140"/>
      <c r="I445" s="140"/>
      <c r="J445" s="140"/>
      <c r="K445" s="140"/>
      <c r="L445" s="140"/>
      <c r="M445" s="140"/>
      <c r="N445" s="140"/>
      <c r="O445" s="140"/>
      <c r="P445" s="140"/>
      <c r="Q445" s="140"/>
      <c r="R445" s="140"/>
      <c r="S445" s="140"/>
      <c r="T445" s="140"/>
      <c r="U445" s="140"/>
      <c r="V445" s="140"/>
      <c r="W445" s="140"/>
    </row>
    <row r="446" spans="1:23">
      <c r="A446" s="235"/>
      <c r="B446" s="235"/>
      <c r="C446" s="236"/>
      <c r="D446" s="237"/>
      <c r="E446" s="140"/>
      <c r="F446" s="140"/>
      <c r="G446" s="140"/>
      <c r="H446" s="140"/>
      <c r="I446" s="140"/>
      <c r="J446" s="140"/>
      <c r="K446" s="140"/>
      <c r="L446" s="140"/>
      <c r="M446" s="140"/>
      <c r="N446" s="140"/>
      <c r="O446" s="140"/>
      <c r="P446" s="140"/>
      <c r="Q446" s="140"/>
      <c r="R446" s="140"/>
      <c r="S446" s="140"/>
      <c r="T446" s="140"/>
      <c r="U446" s="140"/>
      <c r="V446" s="140"/>
      <c r="W446" s="140"/>
    </row>
    <row r="447" spans="1:23">
      <c r="A447" s="235"/>
      <c r="B447" s="235"/>
      <c r="C447" s="236"/>
      <c r="D447" s="237"/>
      <c r="E447" s="140"/>
      <c r="F447" s="140"/>
      <c r="G447" s="140"/>
      <c r="H447" s="140"/>
      <c r="I447" s="140"/>
      <c r="J447" s="140"/>
      <c r="K447" s="140"/>
      <c r="L447" s="140"/>
      <c r="M447" s="140"/>
      <c r="N447" s="140"/>
      <c r="O447" s="140"/>
      <c r="P447" s="140"/>
      <c r="Q447" s="140"/>
      <c r="R447" s="140"/>
      <c r="S447" s="140"/>
      <c r="T447" s="140"/>
      <c r="U447" s="140"/>
      <c r="V447" s="140"/>
      <c r="W447" s="140"/>
    </row>
    <row r="448" spans="1:23">
      <c r="A448" s="235"/>
      <c r="B448" s="235"/>
      <c r="C448" s="236"/>
      <c r="D448" s="237"/>
      <c r="E448" s="140"/>
      <c r="F448" s="140"/>
      <c r="G448" s="140"/>
      <c r="H448" s="140"/>
      <c r="I448" s="140"/>
      <c r="J448" s="140"/>
      <c r="K448" s="140"/>
      <c r="L448" s="140"/>
      <c r="M448" s="140"/>
      <c r="N448" s="140"/>
      <c r="O448" s="140"/>
      <c r="P448" s="140"/>
      <c r="Q448" s="140"/>
      <c r="R448" s="140"/>
      <c r="S448" s="140"/>
      <c r="T448" s="140"/>
      <c r="U448" s="140"/>
      <c r="V448" s="140"/>
      <c r="W448" s="140"/>
    </row>
    <row r="449" spans="1:23">
      <c r="A449" s="235"/>
      <c r="B449" s="235"/>
      <c r="C449" s="236"/>
      <c r="D449" s="237"/>
      <c r="E449" s="140"/>
      <c r="F449" s="140"/>
      <c r="G449" s="140"/>
      <c r="H449" s="140"/>
      <c r="I449" s="140"/>
      <c r="J449" s="140"/>
      <c r="K449" s="140"/>
      <c r="L449" s="140"/>
      <c r="M449" s="140"/>
      <c r="N449" s="140"/>
      <c r="O449" s="140"/>
      <c r="P449" s="140"/>
      <c r="Q449" s="140"/>
      <c r="R449" s="140"/>
      <c r="S449" s="140"/>
      <c r="T449" s="140"/>
      <c r="U449" s="140"/>
      <c r="V449" s="140"/>
      <c r="W449" s="140"/>
    </row>
    <row r="450" spans="1:23">
      <c r="A450" s="235"/>
      <c r="B450" s="235"/>
      <c r="C450" s="236"/>
      <c r="D450" s="237"/>
      <c r="E450" s="140"/>
      <c r="F450" s="140"/>
      <c r="G450" s="140"/>
      <c r="H450" s="140"/>
      <c r="I450" s="140"/>
      <c r="J450" s="140"/>
      <c r="K450" s="140"/>
      <c r="L450" s="140"/>
      <c r="M450" s="140"/>
      <c r="N450" s="140"/>
      <c r="O450" s="140"/>
      <c r="P450" s="140"/>
      <c r="Q450" s="140"/>
      <c r="R450" s="140"/>
      <c r="S450" s="140"/>
      <c r="T450" s="140"/>
      <c r="U450" s="140"/>
      <c r="V450" s="140"/>
      <c r="W450" s="140"/>
    </row>
    <row r="451" spans="1:23">
      <c r="A451" s="235"/>
      <c r="B451" s="235"/>
      <c r="C451" s="236"/>
      <c r="D451" s="237"/>
      <c r="E451" s="140"/>
      <c r="F451" s="140"/>
      <c r="G451" s="140"/>
      <c r="H451" s="140"/>
      <c r="I451" s="140"/>
      <c r="J451" s="140"/>
      <c r="K451" s="140"/>
      <c r="L451" s="140"/>
      <c r="M451" s="140"/>
      <c r="N451" s="140"/>
      <c r="O451" s="140"/>
      <c r="P451" s="140"/>
      <c r="Q451" s="140"/>
      <c r="R451" s="140"/>
      <c r="S451" s="140"/>
      <c r="T451" s="140"/>
      <c r="U451" s="140"/>
      <c r="V451" s="140"/>
      <c r="W451" s="140"/>
    </row>
    <row r="452" spans="1:23">
      <c r="A452" s="235"/>
      <c r="B452" s="235"/>
      <c r="C452" s="236"/>
      <c r="D452" s="237"/>
      <c r="E452" s="140"/>
      <c r="F452" s="140"/>
      <c r="G452" s="140"/>
      <c r="H452" s="140"/>
      <c r="I452" s="140"/>
      <c r="J452" s="140"/>
      <c r="K452" s="140"/>
      <c r="L452" s="140"/>
      <c r="M452" s="140"/>
      <c r="N452" s="140"/>
      <c r="O452" s="140"/>
      <c r="P452" s="140"/>
      <c r="Q452" s="140"/>
      <c r="R452" s="140"/>
      <c r="S452" s="140"/>
      <c r="T452" s="140"/>
      <c r="U452" s="140"/>
      <c r="V452" s="140"/>
      <c r="W452" s="140"/>
    </row>
    <row r="453" spans="1:23">
      <c r="A453" s="235"/>
      <c r="B453" s="235"/>
      <c r="C453" s="236"/>
      <c r="D453" s="237"/>
      <c r="E453" s="140"/>
      <c r="F453" s="140"/>
      <c r="G453" s="140"/>
      <c r="H453" s="140"/>
      <c r="I453" s="140"/>
      <c r="J453" s="140"/>
      <c r="K453" s="140"/>
      <c r="L453" s="140"/>
      <c r="M453" s="140"/>
      <c r="N453" s="140"/>
      <c r="O453" s="140"/>
      <c r="P453" s="140"/>
      <c r="Q453" s="140"/>
      <c r="R453" s="140"/>
      <c r="S453" s="140"/>
      <c r="T453" s="140"/>
      <c r="U453" s="140"/>
      <c r="V453" s="140"/>
      <c r="W453" s="140"/>
    </row>
    <row r="454" spans="1:23">
      <c r="A454" s="235"/>
      <c r="B454" s="235"/>
      <c r="C454" s="236"/>
      <c r="D454" s="237"/>
      <c r="E454" s="140"/>
      <c r="F454" s="140"/>
      <c r="G454" s="140"/>
      <c r="H454" s="140"/>
      <c r="I454" s="140"/>
      <c r="J454" s="140"/>
      <c r="K454" s="140"/>
      <c r="L454" s="140"/>
      <c r="M454" s="140"/>
      <c r="N454" s="140"/>
      <c r="O454" s="140"/>
      <c r="P454" s="140"/>
      <c r="Q454" s="140"/>
      <c r="R454" s="140"/>
      <c r="S454" s="140"/>
      <c r="T454" s="140"/>
      <c r="U454" s="140"/>
      <c r="V454" s="140"/>
      <c r="W454" s="140"/>
    </row>
    <row r="455" spans="1:23">
      <c r="A455" s="235"/>
      <c r="B455" s="235"/>
      <c r="C455" s="236"/>
      <c r="D455" s="237"/>
      <c r="E455" s="140"/>
      <c r="F455" s="140"/>
      <c r="G455" s="140"/>
      <c r="H455" s="140"/>
      <c r="I455" s="140"/>
      <c r="J455" s="140"/>
      <c r="K455" s="140"/>
      <c r="L455" s="140"/>
      <c r="M455" s="140"/>
      <c r="N455" s="140"/>
      <c r="O455" s="140"/>
      <c r="P455" s="140"/>
      <c r="Q455" s="140"/>
      <c r="R455" s="140"/>
      <c r="S455" s="140"/>
      <c r="T455" s="140"/>
      <c r="U455" s="140"/>
      <c r="V455" s="140"/>
      <c r="W455" s="140"/>
    </row>
    <row r="456" spans="1:23">
      <c r="A456" s="235"/>
      <c r="B456" s="235"/>
      <c r="C456" s="236"/>
      <c r="D456" s="237"/>
      <c r="E456" s="140"/>
      <c r="F456" s="140"/>
      <c r="G456" s="140"/>
      <c r="H456" s="140"/>
      <c r="I456" s="140"/>
      <c r="J456" s="140"/>
      <c r="K456" s="140"/>
      <c r="L456" s="140"/>
      <c r="M456" s="140"/>
      <c r="N456" s="140"/>
      <c r="O456" s="140"/>
      <c r="P456" s="140"/>
      <c r="Q456" s="140"/>
      <c r="R456" s="140"/>
      <c r="S456" s="140"/>
      <c r="T456" s="140"/>
      <c r="U456" s="140"/>
      <c r="V456" s="140"/>
      <c r="W456" s="140"/>
    </row>
    <row r="457" spans="1:23">
      <c r="A457" s="235"/>
      <c r="B457" s="235"/>
      <c r="C457" s="236"/>
      <c r="D457" s="237"/>
      <c r="E457" s="140"/>
      <c r="F457" s="140"/>
      <c r="G457" s="140"/>
      <c r="H457" s="140"/>
      <c r="I457" s="140"/>
      <c r="J457" s="140"/>
      <c r="K457" s="140"/>
      <c r="L457" s="140"/>
      <c r="M457" s="140"/>
      <c r="N457" s="140"/>
      <c r="O457" s="140"/>
      <c r="P457" s="140"/>
      <c r="Q457" s="140"/>
      <c r="R457" s="140"/>
      <c r="S457" s="140"/>
      <c r="T457" s="140"/>
      <c r="U457" s="140"/>
      <c r="V457" s="140"/>
      <c r="W457" s="140"/>
    </row>
    <row r="458" spans="1:23">
      <c r="A458" s="235"/>
      <c r="B458" s="235"/>
      <c r="C458" s="236"/>
      <c r="D458" s="237"/>
      <c r="E458" s="140"/>
      <c r="F458" s="140"/>
      <c r="G458" s="140"/>
      <c r="H458" s="140"/>
      <c r="I458" s="140"/>
      <c r="J458" s="140"/>
      <c r="K458" s="140"/>
      <c r="L458" s="140"/>
      <c r="M458" s="140"/>
      <c r="N458" s="140"/>
      <c r="O458" s="140"/>
      <c r="P458" s="140"/>
      <c r="Q458" s="140"/>
      <c r="R458" s="140"/>
      <c r="S458" s="140"/>
      <c r="T458" s="140"/>
      <c r="U458" s="140"/>
      <c r="V458" s="140"/>
      <c r="W458" s="140"/>
    </row>
    <row r="459" spans="1:23">
      <c r="A459" s="235"/>
      <c r="B459" s="235"/>
      <c r="C459" s="236"/>
      <c r="D459" s="237"/>
      <c r="E459" s="140"/>
      <c r="F459" s="140"/>
      <c r="G459" s="140"/>
      <c r="H459" s="140"/>
      <c r="I459" s="140"/>
      <c r="J459" s="140"/>
      <c r="K459" s="140"/>
      <c r="L459" s="140"/>
      <c r="M459" s="140"/>
      <c r="N459" s="140"/>
      <c r="O459" s="140"/>
      <c r="P459" s="140"/>
      <c r="Q459" s="140"/>
      <c r="R459" s="140"/>
      <c r="S459" s="140"/>
      <c r="T459" s="140"/>
      <c r="U459" s="140"/>
      <c r="V459" s="140"/>
      <c r="W459" s="140"/>
    </row>
    <row r="460" spans="1:23">
      <c r="A460" s="235"/>
      <c r="B460" s="235"/>
      <c r="C460" s="236"/>
      <c r="D460" s="237"/>
      <c r="E460" s="140"/>
      <c r="F460" s="140"/>
      <c r="G460" s="140"/>
      <c r="H460" s="140"/>
      <c r="I460" s="140"/>
      <c r="J460" s="140"/>
      <c r="K460" s="140"/>
      <c r="L460" s="140"/>
      <c r="M460" s="140"/>
      <c r="N460" s="140"/>
      <c r="O460" s="140"/>
      <c r="P460" s="140"/>
      <c r="Q460" s="140"/>
      <c r="R460" s="140"/>
      <c r="S460" s="140"/>
      <c r="T460" s="140"/>
      <c r="U460" s="140"/>
      <c r="V460" s="140"/>
      <c r="W460" s="140"/>
    </row>
    <row r="461" spans="1:23">
      <c r="A461" s="235"/>
      <c r="B461" s="235"/>
      <c r="C461" s="236"/>
      <c r="D461" s="237"/>
      <c r="E461" s="140"/>
      <c r="F461" s="140"/>
      <c r="G461" s="140"/>
      <c r="H461" s="140"/>
      <c r="I461" s="140"/>
      <c r="J461" s="140"/>
      <c r="K461" s="140"/>
      <c r="L461" s="140"/>
      <c r="M461" s="140"/>
      <c r="N461" s="140"/>
      <c r="O461" s="140"/>
      <c r="P461" s="140"/>
      <c r="Q461" s="140"/>
      <c r="R461" s="140"/>
      <c r="S461" s="140"/>
      <c r="T461" s="140"/>
      <c r="U461" s="140"/>
      <c r="V461" s="140"/>
      <c r="W461" s="140"/>
    </row>
    <row r="462" spans="1:23">
      <c r="A462" s="235"/>
      <c r="B462" s="235"/>
      <c r="C462" s="236"/>
      <c r="D462" s="237"/>
      <c r="E462" s="140"/>
      <c r="F462" s="140"/>
      <c r="G462" s="140"/>
      <c r="H462" s="140"/>
      <c r="I462" s="140"/>
      <c r="J462" s="140"/>
      <c r="K462" s="140"/>
      <c r="L462" s="140"/>
      <c r="M462" s="140"/>
      <c r="N462" s="140"/>
      <c r="O462" s="140"/>
      <c r="P462" s="140"/>
      <c r="Q462" s="140"/>
      <c r="R462" s="140"/>
      <c r="S462" s="140"/>
      <c r="T462" s="140"/>
      <c r="U462" s="140"/>
      <c r="V462" s="140"/>
      <c r="W462" s="140"/>
    </row>
    <row r="463" spans="1:23">
      <c r="A463" s="235"/>
      <c r="B463" s="235"/>
      <c r="C463" s="236"/>
      <c r="D463" s="237"/>
      <c r="E463" s="140"/>
      <c r="F463" s="140"/>
      <c r="G463" s="140"/>
      <c r="H463" s="140"/>
      <c r="I463" s="140"/>
      <c r="J463" s="140"/>
      <c r="K463" s="140"/>
      <c r="L463" s="140"/>
      <c r="M463" s="140"/>
      <c r="N463" s="140"/>
      <c r="O463" s="140"/>
      <c r="P463" s="140"/>
      <c r="Q463" s="140"/>
      <c r="R463" s="140"/>
      <c r="S463" s="140"/>
      <c r="T463" s="140"/>
      <c r="U463" s="140"/>
      <c r="V463" s="140"/>
      <c r="W463" s="140"/>
    </row>
    <row r="464" spans="1:23">
      <c r="A464" s="235"/>
      <c r="B464" s="235"/>
      <c r="C464" s="236"/>
      <c r="D464" s="237"/>
      <c r="E464" s="140"/>
      <c r="F464" s="140"/>
      <c r="G464" s="140"/>
      <c r="H464" s="140"/>
      <c r="I464" s="140"/>
      <c r="J464" s="140"/>
      <c r="K464" s="140"/>
      <c r="L464" s="140"/>
      <c r="M464" s="140"/>
      <c r="N464" s="140"/>
      <c r="O464" s="140"/>
      <c r="P464" s="140"/>
      <c r="Q464" s="140"/>
      <c r="R464" s="140"/>
      <c r="S464" s="140"/>
      <c r="T464" s="140"/>
      <c r="U464" s="140"/>
      <c r="V464" s="140"/>
      <c r="W464" s="140"/>
    </row>
    <row r="465" spans="1:23">
      <c r="A465" s="235"/>
      <c r="B465" s="235"/>
      <c r="C465" s="236"/>
      <c r="D465" s="237"/>
      <c r="E465" s="140"/>
      <c r="F465" s="140"/>
      <c r="G465" s="140"/>
      <c r="H465" s="140"/>
      <c r="I465" s="140"/>
      <c r="J465" s="140"/>
      <c r="K465" s="140"/>
      <c r="L465" s="140"/>
      <c r="M465" s="140"/>
      <c r="N465" s="140"/>
      <c r="O465" s="140"/>
      <c r="P465" s="140"/>
      <c r="Q465" s="140"/>
      <c r="R465" s="140"/>
      <c r="S465" s="140"/>
      <c r="T465" s="140"/>
      <c r="U465" s="140"/>
      <c r="V465" s="140"/>
      <c r="W465" s="140"/>
    </row>
    <row r="466" spans="1:23">
      <c r="A466" s="235"/>
      <c r="B466" s="235"/>
      <c r="C466" s="236"/>
      <c r="D466" s="237"/>
      <c r="E466" s="140"/>
      <c r="F466" s="140"/>
      <c r="G466" s="140"/>
      <c r="H466" s="140"/>
      <c r="I466" s="140"/>
      <c r="J466" s="140"/>
      <c r="K466" s="140"/>
      <c r="L466" s="140"/>
      <c r="M466" s="140"/>
      <c r="N466" s="140"/>
      <c r="O466" s="140"/>
      <c r="P466" s="140"/>
      <c r="Q466" s="140"/>
      <c r="R466" s="140"/>
      <c r="S466" s="140"/>
      <c r="T466" s="140"/>
      <c r="U466" s="140"/>
      <c r="V466" s="140"/>
      <c r="W466" s="140"/>
    </row>
    <row r="467" spans="1:23">
      <c r="A467" s="235"/>
      <c r="B467" s="235"/>
      <c r="C467" s="236"/>
      <c r="D467" s="237"/>
      <c r="E467" s="140"/>
      <c r="F467" s="140"/>
      <c r="G467" s="140"/>
      <c r="H467" s="140"/>
      <c r="I467" s="140"/>
      <c r="J467" s="140"/>
      <c r="K467" s="140"/>
      <c r="L467" s="140"/>
      <c r="M467" s="140"/>
      <c r="N467" s="140"/>
      <c r="O467" s="140"/>
      <c r="P467" s="140"/>
      <c r="Q467" s="140"/>
      <c r="R467" s="140"/>
      <c r="S467" s="140"/>
      <c r="T467" s="140"/>
      <c r="U467" s="140"/>
      <c r="V467" s="140"/>
      <c r="W467" s="140"/>
    </row>
    <row r="468" spans="1:23">
      <c r="A468" s="235"/>
      <c r="B468" s="235"/>
      <c r="C468" s="236"/>
      <c r="D468" s="237"/>
      <c r="E468" s="140"/>
      <c r="F468" s="140"/>
      <c r="G468" s="140"/>
      <c r="H468" s="140"/>
      <c r="I468" s="140"/>
      <c r="J468" s="140"/>
      <c r="K468" s="140"/>
      <c r="L468" s="140"/>
      <c r="M468" s="140"/>
      <c r="N468" s="140"/>
      <c r="O468" s="140"/>
      <c r="P468" s="140"/>
      <c r="Q468" s="140"/>
      <c r="R468" s="140"/>
      <c r="S468" s="140"/>
      <c r="T468" s="140"/>
      <c r="U468" s="140"/>
      <c r="V468" s="140"/>
      <c r="W468" s="140"/>
    </row>
    <row r="469" spans="1:23">
      <c r="A469" s="235"/>
      <c r="B469" s="235"/>
      <c r="C469" s="236"/>
      <c r="D469" s="237"/>
      <c r="E469" s="140"/>
      <c r="F469" s="140"/>
      <c r="G469" s="140"/>
      <c r="H469" s="140"/>
      <c r="I469" s="140"/>
      <c r="J469" s="140"/>
      <c r="K469" s="140"/>
      <c r="L469" s="140"/>
      <c r="M469" s="140"/>
      <c r="N469" s="140"/>
      <c r="O469" s="140"/>
      <c r="P469" s="140"/>
      <c r="Q469" s="140"/>
      <c r="R469" s="140"/>
      <c r="S469" s="140"/>
      <c r="T469" s="140"/>
      <c r="U469" s="140"/>
      <c r="V469" s="140"/>
      <c r="W469" s="140"/>
    </row>
    <row r="470" spans="1:23">
      <c r="A470" s="235"/>
      <c r="B470" s="235"/>
      <c r="C470" s="236"/>
      <c r="D470" s="237"/>
      <c r="E470" s="140"/>
      <c r="F470" s="140"/>
      <c r="G470" s="140"/>
      <c r="H470" s="140"/>
      <c r="I470" s="140"/>
      <c r="J470" s="140"/>
      <c r="K470" s="140"/>
      <c r="L470" s="140"/>
      <c r="M470" s="140"/>
      <c r="N470" s="140"/>
      <c r="O470" s="140"/>
      <c r="P470" s="140"/>
      <c r="Q470" s="140"/>
      <c r="R470" s="140"/>
      <c r="S470" s="140"/>
      <c r="T470" s="140"/>
      <c r="U470" s="140"/>
      <c r="V470" s="140"/>
      <c r="W470" s="140"/>
    </row>
    <row r="471" spans="1:23">
      <c r="A471" s="235"/>
      <c r="B471" s="235"/>
      <c r="C471" s="236"/>
      <c r="D471" s="237"/>
      <c r="E471" s="140"/>
      <c r="F471" s="140"/>
      <c r="G471" s="140"/>
      <c r="H471" s="140"/>
      <c r="I471" s="140"/>
      <c r="J471" s="140"/>
      <c r="K471" s="140"/>
      <c r="L471" s="140"/>
      <c r="M471" s="140"/>
      <c r="N471" s="140"/>
      <c r="O471" s="140"/>
      <c r="P471" s="140"/>
      <c r="Q471" s="140"/>
      <c r="R471" s="140"/>
      <c r="S471" s="140"/>
      <c r="T471" s="140"/>
      <c r="U471" s="140"/>
      <c r="V471" s="140"/>
      <c r="W471" s="140"/>
    </row>
    <row r="472" spans="1:23">
      <c r="A472" s="235"/>
      <c r="B472" s="235"/>
      <c r="C472" s="236"/>
      <c r="D472" s="237"/>
      <c r="E472" s="140"/>
      <c r="F472" s="140"/>
      <c r="G472" s="140"/>
      <c r="H472" s="140"/>
      <c r="I472" s="140"/>
      <c r="J472" s="140"/>
      <c r="K472" s="140"/>
      <c r="L472" s="140"/>
      <c r="M472" s="140"/>
      <c r="N472" s="140"/>
      <c r="O472" s="140"/>
      <c r="P472" s="140"/>
      <c r="Q472" s="140"/>
      <c r="R472" s="140"/>
      <c r="S472" s="140"/>
      <c r="T472" s="140"/>
      <c r="U472" s="140"/>
      <c r="V472" s="140"/>
      <c r="W472" s="140"/>
    </row>
    <row r="473" spans="1:23">
      <c r="A473" s="235"/>
      <c r="B473" s="235"/>
      <c r="C473" s="236"/>
      <c r="D473" s="237"/>
      <c r="E473" s="140"/>
      <c r="F473" s="140"/>
      <c r="G473" s="140"/>
      <c r="H473" s="140"/>
      <c r="I473" s="140"/>
      <c r="J473" s="140"/>
      <c r="K473" s="140"/>
      <c r="L473" s="140"/>
      <c r="M473" s="140"/>
      <c r="N473" s="140"/>
      <c r="O473" s="140"/>
      <c r="P473" s="140"/>
      <c r="Q473" s="140"/>
      <c r="R473" s="140"/>
      <c r="S473" s="140"/>
      <c r="T473" s="140"/>
      <c r="U473" s="140"/>
      <c r="V473" s="140"/>
      <c r="W473" s="140"/>
    </row>
    <row r="474" spans="1:23">
      <c r="A474" s="235"/>
      <c r="B474" s="235"/>
      <c r="C474" s="236"/>
      <c r="D474" s="237"/>
      <c r="E474" s="140"/>
      <c r="F474" s="140"/>
      <c r="G474" s="140"/>
      <c r="H474" s="140"/>
      <c r="I474" s="140"/>
      <c r="J474" s="140"/>
      <c r="K474" s="140"/>
      <c r="L474" s="140"/>
      <c r="M474" s="140"/>
      <c r="N474" s="140"/>
      <c r="O474" s="140"/>
      <c r="P474" s="140"/>
      <c r="Q474" s="140"/>
      <c r="R474" s="140"/>
      <c r="S474" s="140"/>
      <c r="T474" s="140"/>
      <c r="U474" s="140"/>
      <c r="V474" s="140"/>
      <c r="W474" s="140"/>
    </row>
    <row r="475" spans="1:23">
      <c r="A475" s="235"/>
      <c r="B475" s="235"/>
      <c r="C475" s="236"/>
      <c r="D475" s="237"/>
      <c r="E475" s="140"/>
      <c r="F475" s="140"/>
      <c r="G475" s="140"/>
      <c r="H475" s="140"/>
      <c r="I475" s="140"/>
      <c r="J475" s="140"/>
      <c r="K475" s="140"/>
      <c r="L475" s="140"/>
      <c r="M475" s="140"/>
      <c r="N475" s="140"/>
      <c r="O475" s="140"/>
      <c r="P475" s="140"/>
      <c r="Q475" s="140"/>
      <c r="R475" s="140"/>
      <c r="S475" s="140"/>
      <c r="T475" s="140"/>
      <c r="U475" s="140"/>
      <c r="V475" s="140"/>
      <c r="W475" s="140"/>
    </row>
    <row r="476" spans="1:23">
      <c r="A476" s="235"/>
      <c r="B476" s="235"/>
      <c r="C476" s="236"/>
      <c r="D476" s="237"/>
      <c r="E476" s="140"/>
      <c r="F476" s="140"/>
      <c r="G476" s="140"/>
      <c r="H476" s="140"/>
      <c r="I476" s="140"/>
      <c r="J476" s="140"/>
      <c r="K476" s="140"/>
      <c r="L476" s="140"/>
      <c r="M476" s="140"/>
      <c r="N476" s="140"/>
      <c r="O476" s="140"/>
      <c r="P476" s="140"/>
      <c r="Q476" s="140"/>
      <c r="R476" s="140"/>
      <c r="S476" s="140"/>
      <c r="T476" s="140"/>
      <c r="U476" s="140"/>
      <c r="V476" s="140"/>
      <c r="W476" s="140"/>
    </row>
    <row r="477" spans="1:23">
      <c r="A477" s="235"/>
      <c r="B477" s="235"/>
      <c r="C477" s="236"/>
      <c r="D477" s="237"/>
      <c r="E477" s="140"/>
      <c r="F477" s="140"/>
      <c r="G477" s="140"/>
      <c r="H477" s="140"/>
      <c r="I477" s="140"/>
      <c r="J477" s="140"/>
      <c r="K477" s="140"/>
      <c r="L477" s="140"/>
      <c r="M477" s="140"/>
      <c r="N477" s="140"/>
      <c r="O477" s="140"/>
      <c r="P477" s="140"/>
      <c r="Q477" s="140"/>
      <c r="R477" s="140"/>
      <c r="S477" s="140"/>
      <c r="T477" s="140"/>
      <c r="U477" s="140"/>
      <c r="V477" s="140"/>
      <c r="W477" s="140"/>
    </row>
    <row r="478" spans="1:23">
      <c r="A478" s="235"/>
      <c r="B478" s="235"/>
      <c r="C478" s="236"/>
      <c r="D478" s="237"/>
      <c r="E478" s="140"/>
      <c r="F478" s="140"/>
      <c r="G478" s="140"/>
      <c r="H478" s="140"/>
      <c r="I478" s="140"/>
      <c r="J478" s="140"/>
      <c r="K478" s="140"/>
      <c r="L478" s="140"/>
      <c r="M478" s="140"/>
      <c r="N478" s="140"/>
      <c r="O478" s="140"/>
      <c r="P478" s="140"/>
      <c r="Q478" s="140"/>
      <c r="R478" s="140"/>
      <c r="S478" s="140"/>
      <c r="T478" s="140"/>
      <c r="U478" s="140"/>
      <c r="V478" s="140"/>
      <c r="W478" s="140"/>
    </row>
    <row r="479" spans="1:23">
      <c r="A479" s="235"/>
      <c r="B479" s="235"/>
      <c r="C479" s="236"/>
      <c r="D479" s="237"/>
      <c r="E479" s="140"/>
      <c r="F479" s="140"/>
      <c r="G479" s="140"/>
      <c r="H479" s="140"/>
      <c r="I479" s="140"/>
      <c r="J479" s="140"/>
      <c r="K479" s="140"/>
      <c r="L479" s="140"/>
      <c r="M479" s="140"/>
      <c r="N479" s="140"/>
      <c r="O479" s="140"/>
      <c r="P479" s="140"/>
      <c r="Q479" s="140"/>
      <c r="R479" s="140"/>
      <c r="S479" s="140"/>
      <c r="T479" s="140"/>
      <c r="U479" s="140"/>
      <c r="V479" s="140"/>
      <c r="W479" s="140"/>
    </row>
    <row r="480" spans="1:23">
      <c r="A480" s="235"/>
      <c r="B480" s="235"/>
      <c r="C480" s="236"/>
      <c r="D480" s="237"/>
      <c r="E480" s="140"/>
      <c r="F480" s="140"/>
      <c r="G480" s="140"/>
      <c r="H480" s="140"/>
      <c r="I480" s="140"/>
      <c r="J480" s="140"/>
      <c r="K480" s="140"/>
      <c r="L480" s="140"/>
      <c r="M480" s="140"/>
      <c r="N480" s="140"/>
      <c r="O480" s="140"/>
      <c r="P480" s="140"/>
      <c r="Q480" s="140"/>
      <c r="R480" s="140"/>
      <c r="S480" s="140"/>
      <c r="T480" s="140"/>
      <c r="U480" s="140"/>
      <c r="V480" s="140"/>
      <c r="W480" s="140"/>
    </row>
    <row r="481" spans="1:23">
      <c r="A481" s="235"/>
      <c r="B481" s="235"/>
      <c r="C481" s="236"/>
      <c r="D481" s="237"/>
      <c r="E481" s="140"/>
      <c r="F481" s="140"/>
      <c r="G481" s="140"/>
      <c r="H481" s="140"/>
      <c r="I481" s="140"/>
      <c r="J481" s="140"/>
      <c r="K481" s="140"/>
      <c r="L481" s="140"/>
      <c r="M481" s="140"/>
      <c r="N481" s="140"/>
      <c r="O481" s="140"/>
      <c r="P481" s="140"/>
      <c r="Q481" s="140"/>
      <c r="R481" s="140"/>
      <c r="S481" s="140"/>
      <c r="T481" s="140"/>
      <c r="U481" s="140"/>
      <c r="V481" s="140"/>
      <c r="W481" s="140"/>
    </row>
    <row r="482" spans="1:23">
      <c r="A482" s="235"/>
      <c r="B482" s="235"/>
      <c r="C482" s="236"/>
      <c r="D482" s="237"/>
      <c r="E482" s="140"/>
      <c r="F482" s="140"/>
      <c r="G482" s="140"/>
      <c r="H482" s="140"/>
      <c r="I482" s="140"/>
      <c r="J482" s="140"/>
      <c r="K482" s="140"/>
      <c r="L482" s="140"/>
      <c r="M482" s="140"/>
      <c r="N482" s="140"/>
      <c r="O482" s="140"/>
      <c r="P482" s="140"/>
      <c r="Q482" s="140"/>
      <c r="R482" s="140"/>
      <c r="S482" s="140"/>
      <c r="T482" s="140"/>
      <c r="U482" s="140"/>
      <c r="V482" s="140"/>
      <c r="W482" s="140"/>
    </row>
    <row r="483" spans="1:23">
      <c r="A483" s="235"/>
      <c r="B483" s="235"/>
      <c r="C483" s="236"/>
      <c r="D483" s="237"/>
      <c r="E483" s="140"/>
      <c r="F483" s="140"/>
      <c r="G483" s="140"/>
      <c r="H483" s="140"/>
      <c r="I483" s="140"/>
      <c r="J483" s="140"/>
      <c r="K483" s="140"/>
      <c r="L483" s="140"/>
      <c r="M483" s="140"/>
      <c r="N483" s="140"/>
      <c r="O483" s="140"/>
      <c r="P483" s="140"/>
      <c r="Q483" s="140"/>
      <c r="R483" s="140"/>
      <c r="S483" s="140"/>
      <c r="T483" s="140"/>
      <c r="U483" s="140"/>
      <c r="V483" s="140"/>
      <c r="W483" s="140"/>
    </row>
    <row r="484" spans="1:23">
      <c r="A484" s="235"/>
      <c r="B484" s="235"/>
      <c r="C484" s="236"/>
      <c r="D484" s="237"/>
      <c r="E484" s="140"/>
      <c r="F484" s="140"/>
      <c r="G484" s="140"/>
      <c r="H484" s="140"/>
      <c r="I484" s="140"/>
      <c r="J484" s="140"/>
      <c r="K484" s="140"/>
      <c r="L484" s="140"/>
      <c r="M484" s="140"/>
      <c r="N484" s="140"/>
      <c r="O484" s="140"/>
      <c r="P484" s="140"/>
      <c r="Q484" s="140"/>
      <c r="R484" s="140"/>
      <c r="S484" s="140"/>
      <c r="T484" s="140"/>
      <c r="U484" s="140"/>
      <c r="V484" s="140"/>
      <c r="W484" s="140"/>
    </row>
    <row r="485" spans="1:23">
      <c r="A485" s="235"/>
      <c r="B485" s="235"/>
      <c r="C485" s="236"/>
      <c r="D485" s="237"/>
      <c r="E485" s="140"/>
      <c r="F485" s="140"/>
      <c r="G485" s="140"/>
      <c r="H485" s="140"/>
      <c r="I485" s="140"/>
      <c r="J485" s="140"/>
      <c r="K485" s="140"/>
      <c r="L485" s="140"/>
      <c r="M485" s="140"/>
      <c r="N485" s="140"/>
      <c r="O485" s="140"/>
      <c r="P485" s="140"/>
      <c r="Q485" s="140"/>
      <c r="R485" s="140"/>
      <c r="S485" s="140"/>
      <c r="T485" s="140"/>
      <c r="U485" s="140"/>
      <c r="V485" s="140"/>
      <c r="W485" s="140"/>
    </row>
    <row r="486" spans="1:23">
      <c r="A486" s="235"/>
      <c r="B486" s="235"/>
      <c r="C486" s="236"/>
      <c r="D486" s="237"/>
      <c r="E486" s="140"/>
      <c r="F486" s="140"/>
      <c r="G486" s="140"/>
      <c r="H486" s="140"/>
      <c r="I486" s="140"/>
      <c r="J486" s="140"/>
      <c r="K486" s="140"/>
      <c r="L486" s="140"/>
      <c r="M486" s="140"/>
      <c r="N486" s="140"/>
      <c r="O486" s="140"/>
      <c r="P486" s="140"/>
      <c r="Q486" s="140"/>
      <c r="R486" s="140"/>
      <c r="S486" s="140"/>
      <c r="T486" s="140"/>
      <c r="U486" s="140"/>
      <c r="V486" s="140"/>
      <c r="W486" s="140"/>
    </row>
    <row r="487" spans="1:23">
      <c r="A487" s="235"/>
      <c r="B487" s="235"/>
      <c r="C487" s="236"/>
      <c r="D487" s="237"/>
      <c r="E487" s="140"/>
      <c r="F487" s="140"/>
      <c r="G487" s="140"/>
      <c r="H487" s="140"/>
      <c r="I487" s="140"/>
      <c r="J487" s="140"/>
      <c r="K487" s="140"/>
      <c r="L487" s="140"/>
      <c r="M487" s="140"/>
      <c r="N487" s="140"/>
      <c r="O487" s="140"/>
      <c r="P487" s="140"/>
      <c r="Q487" s="140"/>
      <c r="R487" s="140"/>
      <c r="S487" s="140"/>
      <c r="T487" s="140"/>
      <c r="U487" s="140"/>
      <c r="V487" s="140"/>
      <c r="W487" s="140"/>
    </row>
    <row r="488" spans="1:23">
      <c r="A488" s="235"/>
      <c r="B488" s="235"/>
      <c r="C488" s="236"/>
      <c r="D488" s="237"/>
      <c r="E488" s="140"/>
      <c r="F488" s="140"/>
      <c r="G488" s="140"/>
      <c r="H488" s="140"/>
      <c r="I488" s="140"/>
      <c r="J488" s="140"/>
      <c r="K488" s="140"/>
      <c r="L488" s="140"/>
      <c r="M488" s="140"/>
      <c r="N488" s="140"/>
      <c r="O488" s="140"/>
      <c r="P488" s="140"/>
      <c r="Q488" s="140"/>
      <c r="R488" s="140"/>
      <c r="S488" s="140"/>
      <c r="T488" s="140"/>
      <c r="U488" s="140"/>
      <c r="V488" s="140"/>
      <c r="W488" s="140"/>
    </row>
    <row r="489" spans="1:23">
      <c r="A489" s="235"/>
      <c r="B489" s="235"/>
      <c r="C489" s="236"/>
      <c r="D489" s="237"/>
      <c r="E489" s="140"/>
      <c r="F489" s="140"/>
      <c r="G489" s="140"/>
      <c r="H489" s="140"/>
      <c r="I489" s="140"/>
      <c r="J489" s="140"/>
      <c r="K489" s="140"/>
      <c r="L489" s="140"/>
      <c r="M489" s="140"/>
      <c r="N489" s="140"/>
      <c r="O489" s="140"/>
      <c r="P489" s="140"/>
      <c r="Q489" s="140"/>
      <c r="R489" s="140"/>
      <c r="S489" s="140"/>
      <c r="T489" s="140"/>
      <c r="U489" s="140"/>
      <c r="V489" s="140"/>
      <c r="W489" s="140"/>
    </row>
    <row r="490" spans="1:23">
      <c r="A490" s="235"/>
      <c r="B490" s="235"/>
      <c r="C490" s="236"/>
      <c r="D490" s="237"/>
      <c r="E490" s="140"/>
      <c r="F490" s="140"/>
      <c r="G490" s="140"/>
      <c r="H490" s="140"/>
      <c r="I490" s="140"/>
      <c r="J490" s="140"/>
      <c r="K490" s="140"/>
      <c r="L490" s="140"/>
      <c r="M490" s="140"/>
      <c r="N490" s="140"/>
      <c r="O490" s="140"/>
      <c r="P490" s="140"/>
      <c r="Q490" s="140"/>
      <c r="R490" s="140"/>
      <c r="S490" s="140"/>
      <c r="T490" s="140"/>
      <c r="U490" s="140"/>
      <c r="V490" s="140"/>
      <c r="W490" s="140"/>
    </row>
    <row r="491" spans="1:23">
      <c r="A491" s="235"/>
      <c r="B491" s="235"/>
      <c r="C491" s="236"/>
      <c r="D491" s="237"/>
      <c r="E491" s="140"/>
      <c r="F491" s="140"/>
      <c r="G491" s="140"/>
      <c r="H491" s="140"/>
      <c r="I491" s="140"/>
      <c r="J491" s="140"/>
      <c r="K491" s="140"/>
      <c r="L491" s="140"/>
      <c r="M491" s="140"/>
      <c r="N491" s="140"/>
      <c r="O491" s="140"/>
      <c r="P491" s="140"/>
      <c r="Q491" s="140"/>
      <c r="R491" s="140"/>
      <c r="S491" s="140"/>
      <c r="T491" s="140"/>
      <c r="U491" s="140"/>
      <c r="V491" s="140"/>
      <c r="W491" s="140"/>
    </row>
    <row r="492" spans="1:23">
      <c r="A492" s="235"/>
      <c r="B492" s="235"/>
      <c r="C492" s="236"/>
      <c r="D492" s="237"/>
      <c r="E492" s="140"/>
      <c r="F492" s="140"/>
      <c r="G492" s="140"/>
      <c r="H492" s="140"/>
      <c r="I492" s="140"/>
      <c r="J492" s="140"/>
      <c r="K492" s="140"/>
      <c r="L492" s="140"/>
      <c r="M492" s="140"/>
      <c r="N492" s="140"/>
      <c r="O492" s="140"/>
      <c r="P492" s="140"/>
      <c r="Q492" s="140"/>
      <c r="R492" s="140"/>
      <c r="S492" s="140"/>
      <c r="T492" s="140"/>
      <c r="U492" s="140"/>
      <c r="V492" s="140"/>
      <c r="W492" s="140"/>
    </row>
    <row r="493" spans="1:23">
      <c r="A493" s="235"/>
      <c r="B493" s="235"/>
      <c r="C493" s="236"/>
      <c r="D493" s="237"/>
      <c r="E493" s="140"/>
      <c r="F493" s="140"/>
      <c r="G493" s="140"/>
      <c r="H493" s="140"/>
      <c r="I493" s="140"/>
      <c r="J493" s="140"/>
      <c r="K493" s="140"/>
      <c r="L493" s="140"/>
      <c r="M493" s="140"/>
      <c r="N493" s="140"/>
      <c r="O493" s="140"/>
      <c r="P493" s="140"/>
      <c r="Q493" s="140"/>
      <c r="R493" s="140"/>
      <c r="S493" s="140"/>
      <c r="T493" s="140"/>
      <c r="U493" s="140"/>
      <c r="V493" s="140"/>
      <c r="W493" s="140"/>
    </row>
    <row r="494" spans="1:23">
      <c r="A494" s="235"/>
      <c r="B494" s="235"/>
      <c r="C494" s="236"/>
      <c r="D494" s="237"/>
      <c r="E494" s="140"/>
      <c r="F494" s="140"/>
      <c r="G494" s="140"/>
      <c r="H494" s="140"/>
      <c r="I494" s="140"/>
      <c r="J494" s="140"/>
      <c r="K494" s="140"/>
      <c r="L494" s="140"/>
      <c r="M494" s="140"/>
      <c r="N494" s="140"/>
      <c r="O494" s="140"/>
      <c r="P494" s="140"/>
      <c r="Q494" s="140"/>
      <c r="R494" s="140"/>
      <c r="S494" s="140"/>
      <c r="T494" s="140"/>
      <c r="U494" s="140"/>
      <c r="V494" s="140"/>
      <c r="W494" s="140"/>
    </row>
    <row r="495" spans="1:23">
      <c r="A495" s="235"/>
      <c r="B495" s="235"/>
      <c r="C495" s="236"/>
      <c r="D495" s="237"/>
      <c r="E495" s="140"/>
      <c r="F495" s="140"/>
      <c r="G495" s="140"/>
      <c r="H495" s="140"/>
      <c r="I495" s="140"/>
      <c r="J495" s="140"/>
      <c r="K495" s="140"/>
      <c r="L495" s="140"/>
      <c r="M495" s="140"/>
      <c r="N495" s="140"/>
      <c r="O495" s="140"/>
      <c r="P495" s="140"/>
      <c r="Q495" s="140"/>
      <c r="R495" s="140"/>
      <c r="S495" s="140"/>
      <c r="T495" s="140"/>
      <c r="U495" s="140"/>
      <c r="V495" s="140"/>
      <c r="W495" s="140"/>
    </row>
    <row r="496" spans="1:23">
      <c r="A496" s="235"/>
      <c r="B496" s="235"/>
      <c r="C496" s="236"/>
      <c r="D496" s="237"/>
      <c r="E496" s="140"/>
      <c r="F496" s="140"/>
      <c r="G496" s="140"/>
      <c r="H496" s="140"/>
      <c r="I496" s="140"/>
      <c r="J496" s="140"/>
      <c r="K496" s="140"/>
      <c r="L496" s="140"/>
      <c r="M496" s="140"/>
      <c r="N496" s="140"/>
      <c r="O496" s="140"/>
      <c r="P496" s="140"/>
      <c r="Q496" s="140"/>
      <c r="R496" s="140"/>
      <c r="S496" s="140"/>
      <c r="T496" s="140"/>
      <c r="U496" s="140"/>
      <c r="V496" s="140"/>
      <c r="W496" s="140"/>
    </row>
    <row r="497" spans="1:23">
      <c r="A497" s="235"/>
      <c r="B497" s="235"/>
      <c r="C497" s="236"/>
      <c r="D497" s="237"/>
      <c r="E497" s="140"/>
      <c r="F497" s="140"/>
      <c r="G497" s="140"/>
      <c r="H497" s="140"/>
      <c r="I497" s="140"/>
      <c r="J497" s="140"/>
      <c r="K497" s="140"/>
      <c r="L497" s="140"/>
      <c r="M497" s="140"/>
      <c r="N497" s="140"/>
      <c r="O497" s="140"/>
      <c r="P497" s="140"/>
      <c r="Q497" s="140"/>
      <c r="R497" s="140"/>
      <c r="S497" s="140"/>
      <c r="T497" s="140"/>
      <c r="U497" s="140"/>
      <c r="V497" s="140"/>
      <c r="W497" s="140"/>
    </row>
    <row r="498" spans="1:23">
      <c r="A498" s="235"/>
      <c r="B498" s="235"/>
      <c r="C498" s="236"/>
      <c r="D498" s="237"/>
      <c r="E498" s="140"/>
      <c r="F498" s="140"/>
      <c r="G498" s="140"/>
      <c r="H498" s="140"/>
      <c r="I498" s="140"/>
      <c r="J498" s="140"/>
      <c r="K498" s="140"/>
      <c r="L498" s="140"/>
      <c r="M498" s="140"/>
      <c r="N498" s="140"/>
      <c r="O498" s="140"/>
      <c r="P498" s="140"/>
      <c r="Q498" s="140"/>
      <c r="R498" s="140"/>
      <c r="S498" s="140"/>
      <c r="T498" s="140"/>
      <c r="U498" s="140"/>
      <c r="V498" s="140"/>
      <c r="W498" s="140"/>
    </row>
    <row r="499" spans="1:23">
      <c r="A499" s="235"/>
      <c r="B499" s="235"/>
      <c r="C499" s="236"/>
      <c r="D499" s="237"/>
      <c r="E499" s="140"/>
      <c r="F499" s="140"/>
      <c r="G499" s="140"/>
      <c r="H499" s="140"/>
      <c r="I499" s="140"/>
      <c r="J499" s="140"/>
      <c r="K499" s="140"/>
      <c r="L499" s="140"/>
      <c r="M499" s="140"/>
      <c r="N499" s="140"/>
      <c r="O499" s="140"/>
      <c r="P499" s="140"/>
      <c r="Q499" s="140"/>
      <c r="R499" s="140"/>
      <c r="S499" s="140"/>
      <c r="T499" s="140"/>
      <c r="U499" s="140"/>
      <c r="V499" s="140"/>
      <c r="W499" s="140"/>
    </row>
    <row r="500" spans="1:23">
      <c r="A500" s="235"/>
      <c r="B500" s="235"/>
      <c r="C500" s="236"/>
      <c r="D500" s="237"/>
      <c r="E500" s="140"/>
      <c r="F500" s="140"/>
      <c r="G500" s="140"/>
      <c r="H500" s="140"/>
      <c r="I500" s="140"/>
      <c r="J500" s="140"/>
      <c r="K500" s="140"/>
      <c r="L500" s="140"/>
      <c r="M500" s="140"/>
      <c r="N500" s="140"/>
      <c r="O500" s="140"/>
      <c r="P500" s="140"/>
      <c r="Q500" s="140"/>
      <c r="R500" s="140"/>
      <c r="S500" s="140"/>
      <c r="T500" s="140"/>
      <c r="U500" s="140"/>
      <c r="V500" s="140"/>
      <c r="W500" s="140"/>
    </row>
    <row r="501" spans="1:23">
      <c r="A501" s="235"/>
      <c r="B501" s="235"/>
      <c r="C501" s="236"/>
      <c r="D501" s="237"/>
      <c r="E501" s="140"/>
      <c r="F501" s="140"/>
      <c r="G501" s="140"/>
      <c r="H501" s="140"/>
      <c r="I501" s="140"/>
      <c r="J501" s="140"/>
      <c r="K501" s="140"/>
      <c r="L501" s="140"/>
      <c r="M501" s="140"/>
      <c r="N501" s="140"/>
      <c r="O501" s="140"/>
      <c r="P501" s="140"/>
      <c r="Q501" s="140"/>
      <c r="R501" s="140"/>
      <c r="S501" s="140"/>
      <c r="T501" s="140"/>
      <c r="U501" s="140"/>
      <c r="V501" s="140"/>
      <c r="W501" s="140"/>
    </row>
    <row r="502" spans="1:23">
      <c r="A502" s="235"/>
      <c r="B502" s="235"/>
      <c r="C502" s="236"/>
      <c r="D502" s="237"/>
      <c r="E502" s="140"/>
      <c r="F502" s="140"/>
      <c r="G502" s="140"/>
      <c r="H502" s="140"/>
      <c r="I502" s="140"/>
      <c r="J502" s="140"/>
      <c r="K502" s="140"/>
      <c r="L502" s="140"/>
      <c r="M502" s="140"/>
      <c r="N502" s="140"/>
      <c r="O502" s="140"/>
      <c r="P502" s="140"/>
      <c r="Q502" s="140"/>
      <c r="R502" s="140"/>
      <c r="S502" s="140"/>
      <c r="T502" s="140"/>
      <c r="U502" s="140"/>
      <c r="V502" s="140"/>
      <c r="W502" s="140"/>
    </row>
    <row r="503" spans="1:23">
      <c r="A503" s="235"/>
      <c r="B503" s="235"/>
      <c r="C503" s="236"/>
      <c r="D503" s="237"/>
      <c r="E503" s="140"/>
      <c r="F503" s="140"/>
      <c r="G503" s="140"/>
      <c r="H503" s="140"/>
      <c r="I503" s="140"/>
      <c r="J503" s="140"/>
      <c r="K503" s="140"/>
      <c r="L503" s="140"/>
      <c r="M503" s="140"/>
      <c r="N503" s="140"/>
      <c r="O503" s="140"/>
      <c r="P503" s="140"/>
      <c r="Q503" s="140"/>
      <c r="R503" s="140"/>
      <c r="S503" s="140"/>
      <c r="T503" s="140"/>
      <c r="U503" s="140"/>
      <c r="V503" s="140"/>
      <c r="W503" s="140"/>
    </row>
    <row r="504" spans="1:23">
      <c r="A504" s="235"/>
      <c r="B504" s="235"/>
      <c r="C504" s="236"/>
      <c r="D504" s="237"/>
      <c r="E504" s="140"/>
      <c r="F504" s="140"/>
      <c r="G504" s="140"/>
      <c r="H504" s="140"/>
      <c r="I504" s="140"/>
      <c r="J504" s="140"/>
      <c r="K504" s="140"/>
      <c r="L504" s="140"/>
      <c r="M504" s="140"/>
      <c r="N504" s="140"/>
      <c r="O504" s="140"/>
      <c r="P504" s="140"/>
      <c r="Q504" s="140"/>
      <c r="R504" s="140"/>
      <c r="S504" s="140"/>
      <c r="T504" s="140"/>
      <c r="U504" s="140"/>
      <c r="V504" s="140"/>
      <c r="W504" s="140"/>
    </row>
    <row r="505" spans="1:23">
      <c r="A505" s="235"/>
      <c r="B505" s="235"/>
      <c r="C505" s="236"/>
      <c r="D505" s="237"/>
      <c r="E505" s="140"/>
      <c r="F505" s="140"/>
      <c r="G505" s="140"/>
      <c r="H505" s="140"/>
      <c r="I505" s="140"/>
      <c r="J505" s="140"/>
      <c r="K505" s="140"/>
      <c r="L505" s="140"/>
      <c r="M505" s="140"/>
      <c r="N505" s="140"/>
      <c r="O505" s="140"/>
      <c r="P505" s="140"/>
      <c r="Q505" s="140"/>
      <c r="R505" s="140"/>
      <c r="S505" s="140"/>
      <c r="T505" s="140"/>
      <c r="U505" s="140"/>
      <c r="V505" s="140"/>
      <c r="W505" s="140"/>
    </row>
    <row r="506" spans="1:23">
      <c r="A506" s="235"/>
      <c r="B506" s="235"/>
      <c r="C506" s="236"/>
      <c r="D506" s="237"/>
      <c r="E506" s="140"/>
      <c r="F506" s="140"/>
      <c r="G506" s="140"/>
      <c r="H506" s="140"/>
      <c r="I506" s="140"/>
      <c r="J506" s="140"/>
      <c r="K506" s="140"/>
      <c r="L506" s="140"/>
      <c r="M506" s="140"/>
      <c r="N506" s="140"/>
      <c r="O506" s="140"/>
      <c r="P506" s="140"/>
      <c r="Q506" s="140"/>
      <c r="R506" s="140"/>
      <c r="S506" s="140"/>
      <c r="T506" s="140"/>
      <c r="U506" s="140"/>
      <c r="V506" s="140"/>
      <c r="W506" s="140"/>
    </row>
    <row r="507" spans="1:23">
      <c r="A507" s="235"/>
      <c r="B507" s="235"/>
      <c r="C507" s="236"/>
      <c r="D507" s="237"/>
      <c r="E507" s="140"/>
      <c r="F507" s="140"/>
      <c r="G507" s="140"/>
      <c r="H507" s="140"/>
      <c r="I507" s="140"/>
      <c r="J507" s="140"/>
      <c r="K507" s="140"/>
      <c r="L507" s="140"/>
      <c r="M507" s="140"/>
      <c r="N507" s="140"/>
      <c r="O507" s="140"/>
      <c r="P507" s="140"/>
      <c r="Q507" s="140"/>
      <c r="R507" s="140"/>
      <c r="S507" s="140"/>
      <c r="T507" s="140"/>
      <c r="U507" s="140"/>
      <c r="V507" s="140"/>
      <c r="W507" s="140"/>
    </row>
    <row r="508" spans="1:23">
      <c r="A508" s="235"/>
      <c r="B508" s="235"/>
      <c r="C508" s="236"/>
      <c r="D508" s="237"/>
      <c r="E508" s="140"/>
      <c r="F508" s="140"/>
      <c r="G508" s="140"/>
      <c r="H508" s="140"/>
      <c r="I508" s="140"/>
      <c r="J508" s="140"/>
      <c r="K508" s="140"/>
      <c r="L508" s="140"/>
      <c r="M508" s="140"/>
      <c r="N508" s="140"/>
      <c r="O508" s="140"/>
      <c r="P508" s="140"/>
      <c r="Q508" s="140"/>
      <c r="R508" s="140"/>
      <c r="S508" s="140"/>
      <c r="T508" s="140"/>
      <c r="U508" s="140"/>
      <c r="V508" s="140"/>
      <c r="W508" s="140"/>
    </row>
    <row r="509" spans="1:23">
      <c r="A509" s="235"/>
      <c r="B509" s="235"/>
      <c r="C509" s="236"/>
      <c r="D509" s="237"/>
      <c r="E509" s="140"/>
      <c r="F509" s="140"/>
      <c r="G509" s="140"/>
      <c r="H509" s="140"/>
      <c r="I509" s="140"/>
      <c r="J509" s="140"/>
      <c r="K509" s="140"/>
      <c r="L509" s="140"/>
      <c r="M509" s="140"/>
      <c r="N509" s="140"/>
      <c r="O509" s="140"/>
      <c r="P509" s="140"/>
      <c r="Q509" s="140"/>
      <c r="R509" s="140"/>
      <c r="S509" s="140"/>
      <c r="T509" s="140"/>
      <c r="U509" s="140"/>
      <c r="V509" s="140"/>
      <c r="W509" s="140"/>
    </row>
    <row r="510" spans="1:23">
      <c r="A510" s="235"/>
      <c r="B510" s="235"/>
      <c r="C510" s="236"/>
      <c r="D510" s="237"/>
      <c r="E510" s="140"/>
      <c r="F510" s="140"/>
      <c r="G510" s="140"/>
      <c r="H510" s="140"/>
      <c r="I510" s="140"/>
      <c r="J510" s="140"/>
      <c r="K510" s="140"/>
      <c r="L510" s="140"/>
      <c r="M510" s="140"/>
      <c r="N510" s="140"/>
      <c r="O510" s="140"/>
      <c r="P510" s="140"/>
      <c r="Q510" s="140"/>
      <c r="R510" s="140"/>
      <c r="S510" s="140"/>
      <c r="T510" s="140"/>
      <c r="U510" s="140"/>
      <c r="V510" s="140"/>
      <c r="W510" s="140"/>
    </row>
    <row r="511" spans="1:23">
      <c r="A511" s="235"/>
      <c r="B511" s="235"/>
      <c r="C511" s="236"/>
      <c r="D511" s="237"/>
      <c r="E511" s="140"/>
      <c r="F511" s="140"/>
      <c r="G511" s="140"/>
      <c r="H511" s="140"/>
      <c r="I511" s="140"/>
      <c r="J511" s="140"/>
      <c r="K511" s="140"/>
      <c r="L511" s="140"/>
      <c r="M511" s="140"/>
      <c r="N511" s="140"/>
      <c r="O511" s="140"/>
      <c r="P511" s="140"/>
      <c r="Q511" s="140"/>
      <c r="R511" s="140"/>
      <c r="S511" s="140"/>
      <c r="T511" s="140"/>
      <c r="U511" s="140"/>
      <c r="V511" s="140"/>
      <c r="W511" s="140"/>
    </row>
    <row r="512" spans="1:23">
      <c r="A512" s="235"/>
      <c r="B512" s="235"/>
      <c r="C512" s="236"/>
      <c r="D512" s="237"/>
      <c r="E512" s="140"/>
      <c r="F512" s="140"/>
      <c r="G512" s="140"/>
      <c r="H512" s="140"/>
      <c r="I512" s="140"/>
      <c r="J512" s="140"/>
      <c r="K512" s="140"/>
      <c r="L512" s="140"/>
      <c r="M512" s="140"/>
      <c r="N512" s="140"/>
      <c r="O512" s="140"/>
      <c r="P512" s="140"/>
      <c r="Q512" s="140"/>
      <c r="R512" s="140"/>
      <c r="S512" s="140"/>
      <c r="T512" s="140"/>
      <c r="U512" s="140"/>
      <c r="V512" s="140"/>
      <c r="W512" s="140"/>
    </row>
    <row r="513" spans="1:23">
      <c r="A513" s="235"/>
      <c r="B513" s="235"/>
      <c r="C513" s="236"/>
      <c r="D513" s="237"/>
      <c r="E513" s="140"/>
      <c r="F513" s="140"/>
      <c r="G513" s="140"/>
      <c r="H513" s="140"/>
      <c r="I513" s="140"/>
      <c r="J513" s="140"/>
      <c r="K513" s="140"/>
      <c r="L513" s="140"/>
      <c r="M513" s="140"/>
      <c r="N513" s="140"/>
      <c r="O513" s="140"/>
      <c r="P513" s="140"/>
      <c r="Q513" s="140"/>
      <c r="R513" s="140"/>
      <c r="S513" s="140"/>
      <c r="T513" s="140"/>
      <c r="U513" s="140"/>
      <c r="V513" s="140"/>
      <c r="W513" s="140"/>
    </row>
    <row r="514" spans="1:23">
      <c r="A514" s="235"/>
      <c r="B514" s="235"/>
      <c r="C514" s="236"/>
      <c r="D514" s="237"/>
      <c r="E514" s="140"/>
      <c r="F514" s="140"/>
      <c r="G514" s="140"/>
      <c r="H514" s="140"/>
      <c r="I514" s="140"/>
      <c r="J514" s="140"/>
      <c r="K514" s="140"/>
      <c r="L514" s="140"/>
      <c r="M514" s="140"/>
      <c r="N514" s="140"/>
      <c r="O514" s="140"/>
      <c r="P514" s="140"/>
      <c r="Q514" s="140"/>
      <c r="R514" s="140"/>
      <c r="S514" s="140"/>
      <c r="T514" s="140"/>
      <c r="U514" s="140"/>
      <c r="V514" s="140"/>
      <c r="W514" s="140"/>
    </row>
    <row r="515" spans="1:23">
      <c r="A515" s="235"/>
      <c r="B515" s="235"/>
      <c r="C515" s="236"/>
      <c r="D515" s="237"/>
      <c r="E515" s="140"/>
      <c r="F515" s="140"/>
      <c r="G515" s="140"/>
      <c r="H515" s="140"/>
      <c r="I515" s="140"/>
      <c r="J515" s="140"/>
      <c r="K515" s="140"/>
      <c r="L515" s="140"/>
      <c r="M515" s="140"/>
      <c r="N515" s="140"/>
      <c r="O515" s="140"/>
      <c r="P515" s="140"/>
      <c r="Q515" s="140"/>
      <c r="R515" s="140"/>
      <c r="S515" s="140"/>
      <c r="T515" s="140"/>
      <c r="U515" s="140"/>
      <c r="V515" s="140"/>
      <c r="W515" s="140"/>
    </row>
    <row r="516" spans="1:23">
      <c r="A516" s="235"/>
      <c r="B516" s="235"/>
      <c r="C516" s="236"/>
      <c r="D516" s="237"/>
      <c r="E516" s="140"/>
      <c r="F516" s="140"/>
      <c r="G516" s="140"/>
      <c r="H516" s="140"/>
      <c r="I516" s="140"/>
      <c r="J516" s="140"/>
      <c r="K516" s="140"/>
      <c r="L516" s="140"/>
      <c r="M516" s="140"/>
      <c r="N516" s="140"/>
      <c r="O516" s="140"/>
      <c r="P516" s="140"/>
      <c r="Q516" s="140"/>
      <c r="R516" s="140"/>
      <c r="S516" s="140"/>
      <c r="T516" s="140"/>
      <c r="U516" s="140"/>
      <c r="V516" s="140"/>
      <c r="W516" s="140"/>
    </row>
    <row r="517" spans="1:23">
      <c r="A517" s="235"/>
      <c r="B517" s="235"/>
      <c r="C517" s="236"/>
      <c r="D517" s="237"/>
      <c r="E517" s="140"/>
      <c r="F517" s="140"/>
      <c r="G517" s="140"/>
      <c r="H517" s="140"/>
      <c r="I517" s="140"/>
      <c r="J517" s="140"/>
      <c r="K517" s="140"/>
      <c r="L517" s="140"/>
      <c r="M517" s="140"/>
      <c r="N517" s="140"/>
      <c r="O517" s="140"/>
      <c r="P517" s="140"/>
      <c r="Q517" s="140"/>
      <c r="R517" s="140"/>
      <c r="S517" s="140"/>
      <c r="T517" s="140"/>
      <c r="U517" s="140"/>
      <c r="V517" s="140"/>
      <c r="W517" s="140"/>
    </row>
    <row r="518" spans="1:23">
      <c r="A518" s="235"/>
      <c r="B518" s="235"/>
      <c r="C518" s="236"/>
      <c r="D518" s="237"/>
      <c r="E518" s="140"/>
      <c r="F518" s="140"/>
      <c r="G518" s="140"/>
      <c r="H518" s="140"/>
      <c r="I518" s="140"/>
      <c r="J518" s="140"/>
      <c r="K518" s="140"/>
      <c r="L518" s="140"/>
      <c r="M518" s="140"/>
      <c r="N518" s="140"/>
      <c r="O518" s="140"/>
      <c r="P518" s="140"/>
      <c r="Q518" s="140"/>
      <c r="R518" s="140"/>
      <c r="S518" s="140"/>
      <c r="T518" s="140"/>
      <c r="U518" s="140"/>
      <c r="V518" s="140"/>
      <c r="W518" s="140"/>
    </row>
    <row r="519" spans="1:23">
      <c r="A519" s="235"/>
      <c r="B519" s="235"/>
      <c r="C519" s="236"/>
      <c r="D519" s="237"/>
      <c r="E519" s="140"/>
      <c r="F519" s="140"/>
      <c r="G519" s="140"/>
      <c r="H519" s="140"/>
      <c r="I519" s="140"/>
      <c r="J519" s="140"/>
      <c r="K519" s="140"/>
      <c r="L519" s="140"/>
      <c r="M519" s="140"/>
      <c r="N519" s="140"/>
      <c r="O519" s="140"/>
      <c r="P519" s="140"/>
      <c r="Q519" s="140"/>
      <c r="R519" s="140"/>
      <c r="S519" s="140"/>
      <c r="T519" s="140"/>
      <c r="U519" s="140"/>
      <c r="V519" s="140"/>
      <c r="W519" s="140"/>
    </row>
    <row r="520" spans="1:23">
      <c r="A520" s="235"/>
      <c r="B520" s="235"/>
      <c r="C520" s="236"/>
      <c r="D520" s="237"/>
      <c r="E520" s="140"/>
      <c r="F520" s="140"/>
      <c r="G520" s="140"/>
      <c r="H520" s="140"/>
      <c r="I520" s="140"/>
      <c r="J520" s="140"/>
      <c r="K520" s="140"/>
      <c r="L520" s="140"/>
      <c r="M520" s="140"/>
      <c r="N520" s="140"/>
      <c r="O520" s="140"/>
      <c r="P520" s="140"/>
      <c r="Q520" s="140"/>
      <c r="R520" s="140"/>
      <c r="S520" s="140"/>
      <c r="T520" s="140"/>
      <c r="U520" s="140"/>
      <c r="V520" s="140"/>
      <c r="W520" s="140"/>
    </row>
    <row r="521" spans="1:23">
      <c r="A521" s="235"/>
      <c r="B521" s="235"/>
      <c r="C521" s="236"/>
      <c r="D521" s="237"/>
      <c r="E521" s="140"/>
      <c r="F521" s="140"/>
      <c r="G521" s="140"/>
      <c r="H521" s="140"/>
      <c r="I521" s="140"/>
      <c r="J521" s="140"/>
      <c r="K521" s="140"/>
      <c r="L521" s="140"/>
      <c r="M521" s="140"/>
      <c r="N521" s="140"/>
      <c r="O521" s="140"/>
      <c r="P521" s="140"/>
      <c r="Q521" s="140"/>
      <c r="R521" s="140"/>
      <c r="S521" s="140"/>
      <c r="T521" s="140"/>
      <c r="U521" s="140"/>
      <c r="V521" s="140"/>
      <c r="W521" s="140"/>
    </row>
    <row r="522" spans="1:23">
      <c r="A522" s="235"/>
      <c r="B522" s="235"/>
      <c r="C522" s="236"/>
      <c r="D522" s="237"/>
      <c r="E522" s="140"/>
      <c r="F522" s="140"/>
      <c r="G522" s="140"/>
      <c r="H522" s="140"/>
      <c r="I522" s="140"/>
      <c r="J522" s="140"/>
      <c r="K522" s="140"/>
      <c r="L522" s="140"/>
      <c r="M522" s="140"/>
      <c r="N522" s="140"/>
      <c r="O522" s="140"/>
      <c r="P522" s="140"/>
      <c r="Q522" s="140"/>
      <c r="R522" s="140"/>
      <c r="S522" s="140"/>
      <c r="T522" s="140"/>
      <c r="U522" s="140"/>
      <c r="V522" s="140"/>
      <c r="W522" s="140"/>
    </row>
    <row r="523" spans="1:23">
      <c r="A523" s="235"/>
      <c r="B523" s="235"/>
      <c r="C523" s="236"/>
      <c r="D523" s="237"/>
      <c r="E523" s="140"/>
      <c r="F523" s="140"/>
      <c r="G523" s="140"/>
      <c r="H523" s="140"/>
      <c r="I523" s="140"/>
      <c r="J523" s="140"/>
      <c r="K523" s="140"/>
      <c r="L523" s="140"/>
      <c r="M523" s="140"/>
      <c r="N523" s="140"/>
      <c r="O523" s="140"/>
      <c r="P523" s="140"/>
      <c r="Q523" s="140"/>
      <c r="R523" s="140"/>
      <c r="S523" s="140"/>
      <c r="T523" s="140"/>
      <c r="U523" s="140"/>
      <c r="V523" s="140"/>
      <c r="W523" s="140"/>
    </row>
    <row r="524" spans="1:23">
      <c r="A524" s="235"/>
      <c r="B524" s="235"/>
      <c r="C524" s="236"/>
      <c r="D524" s="237"/>
      <c r="E524" s="140"/>
      <c r="F524" s="140"/>
      <c r="G524" s="140"/>
      <c r="H524" s="140"/>
      <c r="I524" s="140"/>
      <c r="J524" s="140"/>
      <c r="K524" s="140"/>
      <c r="L524" s="140"/>
      <c r="M524" s="140"/>
      <c r="N524" s="140"/>
      <c r="O524" s="140"/>
      <c r="P524" s="140"/>
      <c r="Q524" s="140"/>
      <c r="R524" s="140"/>
      <c r="S524" s="140"/>
      <c r="T524" s="140"/>
      <c r="U524" s="140"/>
      <c r="V524" s="140"/>
      <c r="W524" s="140"/>
    </row>
    <row r="525" spans="1:23">
      <c r="A525" s="235"/>
      <c r="B525" s="235"/>
      <c r="C525" s="236"/>
      <c r="D525" s="237"/>
      <c r="E525" s="140"/>
      <c r="F525" s="140"/>
      <c r="G525" s="140"/>
      <c r="H525" s="140"/>
      <c r="I525" s="140"/>
      <c r="J525" s="140"/>
      <c r="K525" s="140"/>
      <c r="L525" s="140"/>
      <c r="M525" s="140"/>
      <c r="N525" s="140"/>
      <c r="O525" s="140"/>
      <c r="P525" s="140"/>
      <c r="Q525" s="140"/>
      <c r="R525" s="140"/>
      <c r="S525" s="140"/>
      <c r="T525" s="140"/>
      <c r="U525" s="140"/>
      <c r="V525" s="140"/>
      <c r="W525" s="140"/>
    </row>
    <row r="526" spans="1:23">
      <c r="A526" s="235"/>
      <c r="B526" s="235"/>
      <c r="C526" s="236"/>
      <c r="D526" s="237"/>
      <c r="E526" s="140"/>
      <c r="F526" s="140"/>
      <c r="G526" s="140"/>
      <c r="H526" s="140"/>
      <c r="I526" s="140"/>
      <c r="J526" s="140"/>
      <c r="K526" s="140"/>
      <c r="L526" s="140"/>
      <c r="M526" s="140"/>
      <c r="N526" s="140"/>
      <c r="O526" s="140"/>
      <c r="P526" s="140"/>
      <c r="Q526" s="140"/>
      <c r="R526" s="140"/>
      <c r="S526" s="140"/>
      <c r="T526" s="140"/>
      <c r="U526" s="140"/>
      <c r="V526" s="140"/>
      <c r="W526" s="140"/>
    </row>
    <row r="527" spans="1:23">
      <c r="A527" s="235"/>
      <c r="B527" s="235"/>
      <c r="C527" s="236"/>
      <c r="D527" s="237"/>
      <c r="E527" s="140"/>
      <c r="F527" s="140"/>
      <c r="G527" s="140"/>
      <c r="H527" s="140"/>
      <c r="I527" s="140"/>
      <c r="J527" s="140"/>
      <c r="K527" s="140"/>
      <c r="L527" s="140"/>
      <c r="M527" s="140"/>
      <c r="N527" s="140"/>
      <c r="O527" s="140"/>
      <c r="P527" s="140"/>
      <c r="Q527" s="140"/>
      <c r="R527" s="140"/>
      <c r="S527" s="140"/>
      <c r="T527" s="140"/>
      <c r="U527" s="140"/>
      <c r="V527" s="140"/>
      <c r="W527" s="140"/>
    </row>
    <row r="528" spans="1:23">
      <c r="A528" s="235"/>
      <c r="B528" s="235"/>
      <c r="C528" s="236"/>
      <c r="D528" s="237"/>
      <c r="E528" s="140"/>
      <c r="F528" s="140"/>
      <c r="G528" s="140"/>
      <c r="H528" s="140"/>
      <c r="I528" s="140"/>
      <c r="J528" s="140"/>
      <c r="K528" s="140"/>
      <c r="L528" s="140"/>
      <c r="M528" s="140"/>
      <c r="N528" s="140"/>
      <c r="O528" s="140"/>
      <c r="P528" s="140"/>
      <c r="Q528" s="140"/>
      <c r="R528" s="140"/>
      <c r="S528" s="140"/>
      <c r="T528" s="140"/>
      <c r="U528" s="140"/>
      <c r="V528" s="140"/>
      <c r="W528" s="140"/>
    </row>
    <row r="529" spans="1:23">
      <c r="A529" s="235"/>
      <c r="B529" s="235"/>
      <c r="C529" s="236"/>
      <c r="D529" s="237"/>
      <c r="E529" s="140"/>
      <c r="F529" s="140"/>
      <c r="G529" s="140"/>
      <c r="H529" s="140"/>
      <c r="I529" s="140"/>
      <c r="J529" s="140"/>
      <c r="K529" s="140"/>
      <c r="L529" s="140"/>
      <c r="M529" s="140"/>
      <c r="N529" s="140"/>
      <c r="O529" s="140"/>
      <c r="P529" s="140"/>
      <c r="Q529" s="140"/>
      <c r="R529" s="140"/>
      <c r="S529" s="140"/>
      <c r="T529" s="140"/>
      <c r="U529" s="140"/>
      <c r="V529" s="140"/>
      <c r="W529" s="140"/>
    </row>
    <row r="530" spans="1:23">
      <c r="A530" s="235"/>
      <c r="B530" s="235"/>
      <c r="C530" s="236"/>
      <c r="D530" s="237"/>
      <c r="E530" s="140"/>
      <c r="F530" s="140"/>
      <c r="G530" s="140"/>
      <c r="H530" s="140"/>
      <c r="I530" s="140"/>
      <c r="J530" s="140"/>
      <c r="K530" s="140"/>
      <c r="L530" s="140"/>
      <c r="M530" s="140"/>
      <c r="N530" s="140"/>
      <c r="O530" s="140"/>
      <c r="P530" s="140"/>
      <c r="Q530" s="140"/>
      <c r="R530" s="140"/>
      <c r="S530" s="140"/>
      <c r="T530" s="140"/>
      <c r="U530" s="140"/>
      <c r="V530" s="140"/>
      <c r="W530" s="140"/>
    </row>
    <row r="531" spans="1:23">
      <c r="A531" s="235"/>
      <c r="B531" s="235"/>
      <c r="C531" s="236"/>
      <c r="D531" s="237"/>
      <c r="E531" s="140"/>
      <c r="F531" s="140"/>
      <c r="G531" s="140"/>
      <c r="H531" s="140"/>
      <c r="I531" s="140"/>
      <c r="J531" s="140"/>
      <c r="K531" s="140"/>
      <c r="L531" s="140"/>
      <c r="M531" s="140"/>
      <c r="N531" s="140"/>
      <c r="O531" s="140"/>
      <c r="P531" s="140"/>
      <c r="Q531" s="140"/>
      <c r="R531" s="140"/>
      <c r="S531" s="140"/>
      <c r="T531" s="140"/>
      <c r="U531" s="140"/>
      <c r="V531" s="140"/>
      <c r="W531" s="140"/>
    </row>
    <row r="532" spans="1:23">
      <c r="A532" s="235"/>
      <c r="B532" s="235"/>
      <c r="C532" s="236"/>
      <c r="D532" s="237"/>
      <c r="E532" s="140"/>
      <c r="F532" s="140"/>
      <c r="G532" s="140"/>
      <c r="H532" s="140"/>
      <c r="I532" s="140"/>
      <c r="J532" s="140"/>
      <c r="K532" s="140"/>
      <c r="L532" s="140"/>
      <c r="M532" s="140"/>
      <c r="N532" s="140"/>
      <c r="O532" s="140"/>
      <c r="P532" s="140"/>
      <c r="Q532" s="140"/>
      <c r="R532" s="140"/>
      <c r="S532" s="140"/>
      <c r="T532" s="140"/>
      <c r="U532" s="140"/>
      <c r="V532" s="140"/>
      <c r="W532" s="140"/>
    </row>
    <row r="533" spans="1:23">
      <c r="A533" s="235"/>
      <c r="B533" s="235"/>
      <c r="C533" s="236"/>
      <c r="D533" s="237"/>
      <c r="E533" s="140"/>
      <c r="F533" s="140"/>
      <c r="G533" s="140"/>
      <c r="H533" s="140"/>
      <c r="I533" s="140"/>
      <c r="J533" s="140"/>
      <c r="K533" s="140"/>
      <c r="L533" s="140"/>
      <c r="M533" s="140"/>
      <c r="N533" s="140"/>
      <c r="O533" s="140"/>
      <c r="P533" s="140"/>
      <c r="Q533" s="140"/>
      <c r="R533" s="140"/>
      <c r="S533" s="140"/>
      <c r="T533" s="140"/>
      <c r="U533" s="140"/>
      <c r="V533" s="140"/>
      <c r="W533" s="140"/>
    </row>
    <row r="534" spans="1:23">
      <c r="A534" s="235"/>
      <c r="B534" s="235"/>
      <c r="C534" s="236"/>
      <c r="D534" s="237"/>
      <c r="E534" s="140"/>
      <c r="F534" s="140"/>
      <c r="G534" s="140"/>
      <c r="H534" s="140"/>
      <c r="I534" s="140"/>
      <c r="J534" s="140"/>
      <c r="K534" s="140"/>
      <c r="L534" s="140"/>
      <c r="M534" s="140"/>
      <c r="N534" s="140"/>
      <c r="O534" s="140"/>
      <c r="P534" s="140"/>
      <c r="Q534" s="140"/>
      <c r="R534" s="140"/>
      <c r="S534" s="140"/>
      <c r="T534" s="140"/>
      <c r="U534" s="140"/>
      <c r="V534" s="140"/>
      <c r="W534" s="140"/>
    </row>
    <row r="535" spans="1:23">
      <c r="A535" s="235"/>
      <c r="B535" s="235"/>
      <c r="C535" s="236"/>
      <c r="D535" s="237"/>
      <c r="E535" s="253"/>
      <c r="F535" s="140"/>
      <c r="G535" s="140"/>
      <c r="H535" s="140"/>
      <c r="I535" s="140"/>
      <c r="J535" s="140"/>
      <c r="K535" s="140"/>
      <c r="L535" s="140"/>
      <c r="M535" s="140"/>
      <c r="N535" s="140"/>
      <c r="O535" s="140"/>
      <c r="P535" s="140"/>
      <c r="Q535" s="140"/>
      <c r="R535" s="140"/>
      <c r="S535" s="140"/>
      <c r="T535" s="140"/>
      <c r="U535" s="140"/>
      <c r="V535" s="140"/>
      <c r="W535" s="140"/>
    </row>
    <row r="536" spans="1:23">
      <c r="A536" s="235"/>
      <c r="B536" s="235"/>
      <c r="C536" s="236"/>
      <c r="D536" s="237"/>
      <c r="E536" s="254"/>
      <c r="F536" s="140"/>
      <c r="G536" s="140"/>
      <c r="H536" s="140"/>
      <c r="I536" s="140"/>
      <c r="J536" s="140"/>
      <c r="K536" s="140"/>
      <c r="L536" s="140"/>
      <c r="M536" s="140"/>
      <c r="N536" s="140"/>
      <c r="O536" s="140"/>
      <c r="P536" s="140"/>
      <c r="Q536" s="140"/>
      <c r="R536" s="140"/>
      <c r="S536" s="140"/>
      <c r="T536" s="140"/>
      <c r="U536" s="140"/>
      <c r="V536" s="140"/>
      <c r="W536" s="140"/>
    </row>
    <row r="537" spans="1:23">
      <c r="A537" s="235"/>
      <c r="B537" s="235"/>
      <c r="C537" s="236"/>
      <c r="D537" s="237"/>
      <c r="E537" s="254"/>
      <c r="F537" s="140"/>
      <c r="G537" s="140"/>
      <c r="H537" s="140"/>
      <c r="I537" s="140"/>
      <c r="J537" s="140"/>
      <c r="K537" s="140"/>
      <c r="L537" s="140"/>
      <c r="M537" s="140"/>
      <c r="N537" s="140"/>
      <c r="O537" s="140"/>
      <c r="P537" s="140"/>
      <c r="Q537" s="140"/>
      <c r="R537" s="140"/>
      <c r="S537" s="140"/>
      <c r="T537" s="140"/>
      <c r="U537" s="140"/>
      <c r="V537" s="140"/>
      <c r="W537" s="140"/>
    </row>
    <row r="538" spans="1:23">
      <c r="A538" s="235"/>
      <c r="B538" s="235"/>
      <c r="C538" s="236"/>
      <c r="D538" s="237"/>
      <c r="E538" s="254"/>
      <c r="F538" s="140"/>
      <c r="G538" s="140"/>
      <c r="H538" s="140"/>
      <c r="I538" s="140"/>
      <c r="J538" s="140"/>
      <c r="K538" s="140"/>
      <c r="L538" s="140"/>
      <c r="M538" s="140"/>
      <c r="N538" s="140"/>
      <c r="O538" s="140"/>
      <c r="P538" s="140"/>
      <c r="Q538" s="140"/>
      <c r="R538" s="140"/>
      <c r="S538" s="140"/>
      <c r="T538" s="140"/>
      <c r="U538" s="140"/>
      <c r="V538" s="140"/>
      <c r="W538" s="140"/>
    </row>
    <row r="539" spans="1:23">
      <c r="A539" s="235"/>
      <c r="B539" s="235"/>
      <c r="C539" s="236"/>
      <c r="D539" s="237"/>
      <c r="E539" s="254"/>
      <c r="F539" s="140"/>
      <c r="G539" s="140"/>
      <c r="H539" s="140"/>
      <c r="I539" s="140"/>
      <c r="J539" s="140"/>
      <c r="K539" s="140"/>
      <c r="L539" s="140"/>
      <c r="M539" s="140"/>
      <c r="N539" s="140"/>
      <c r="O539" s="140"/>
      <c r="P539" s="140"/>
      <c r="Q539" s="140"/>
      <c r="R539" s="140"/>
      <c r="S539" s="140"/>
      <c r="T539" s="140"/>
      <c r="U539" s="140"/>
      <c r="V539" s="140"/>
      <c r="W539" s="140"/>
    </row>
    <row r="540" spans="1:23">
      <c r="A540" s="235"/>
      <c r="B540" s="235"/>
      <c r="C540" s="236"/>
      <c r="D540" s="237"/>
      <c r="E540" s="254"/>
      <c r="F540" s="140"/>
      <c r="G540" s="140"/>
      <c r="H540" s="140"/>
      <c r="I540" s="140"/>
      <c r="J540" s="140"/>
      <c r="K540" s="140"/>
      <c r="L540" s="140"/>
      <c r="M540" s="140"/>
      <c r="N540" s="140"/>
      <c r="O540" s="140"/>
      <c r="P540" s="140"/>
      <c r="Q540" s="140"/>
      <c r="R540" s="140"/>
      <c r="S540" s="140"/>
      <c r="T540" s="140"/>
      <c r="U540" s="140"/>
      <c r="V540" s="140"/>
      <c r="W540" s="140"/>
    </row>
    <row r="541" spans="1:23">
      <c r="A541" s="235"/>
      <c r="B541" s="235"/>
      <c r="C541" s="236"/>
      <c r="D541" s="237"/>
      <c r="E541" s="254"/>
      <c r="F541" s="140"/>
      <c r="G541" s="140"/>
      <c r="H541" s="140"/>
      <c r="I541" s="140"/>
      <c r="J541" s="140"/>
      <c r="K541" s="140"/>
      <c r="L541" s="140"/>
      <c r="M541" s="140"/>
      <c r="N541" s="140"/>
      <c r="O541" s="140"/>
      <c r="P541" s="140"/>
      <c r="Q541" s="140"/>
      <c r="R541" s="140"/>
      <c r="S541" s="140"/>
      <c r="T541" s="140"/>
      <c r="U541" s="140"/>
      <c r="V541" s="140"/>
      <c r="W541" s="140"/>
    </row>
    <row r="542" spans="1:23">
      <c r="A542" s="235"/>
      <c r="B542" s="235"/>
      <c r="C542" s="236"/>
      <c r="D542" s="237"/>
      <c r="E542" s="254"/>
      <c r="F542" s="140"/>
      <c r="G542" s="140"/>
      <c r="H542" s="140"/>
      <c r="I542" s="140"/>
      <c r="J542" s="140"/>
      <c r="K542" s="140"/>
      <c r="L542" s="140"/>
      <c r="M542" s="140"/>
      <c r="N542" s="140"/>
      <c r="O542" s="140"/>
      <c r="P542" s="140"/>
      <c r="Q542" s="140"/>
      <c r="R542" s="140"/>
      <c r="S542" s="140"/>
      <c r="T542" s="140"/>
      <c r="U542" s="140"/>
      <c r="V542" s="140"/>
      <c r="W542" s="140"/>
    </row>
    <row r="543" spans="1:23">
      <c r="A543" s="235"/>
      <c r="B543" s="235"/>
      <c r="C543" s="236"/>
      <c r="D543" s="237"/>
      <c r="E543" s="254"/>
      <c r="F543" s="140"/>
      <c r="G543" s="140"/>
      <c r="H543" s="140"/>
      <c r="I543" s="140"/>
      <c r="J543" s="140"/>
      <c r="K543" s="140"/>
      <c r="L543" s="140"/>
      <c r="M543" s="140"/>
      <c r="N543" s="140"/>
      <c r="O543" s="140"/>
      <c r="P543" s="140"/>
      <c r="Q543" s="140"/>
      <c r="R543" s="140"/>
      <c r="S543" s="140"/>
      <c r="T543" s="140"/>
      <c r="U543" s="140"/>
      <c r="V543" s="140"/>
      <c r="W543" s="140"/>
    </row>
    <row r="544" spans="1:23">
      <c r="A544" s="235"/>
      <c r="B544" s="235"/>
      <c r="C544" s="236"/>
      <c r="D544" s="237"/>
      <c r="E544" s="254"/>
      <c r="F544" s="140"/>
      <c r="G544" s="140"/>
      <c r="H544" s="140"/>
      <c r="I544" s="140"/>
      <c r="J544" s="140"/>
      <c r="K544" s="140"/>
      <c r="L544" s="140"/>
      <c r="M544" s="140"/>
      <c r="N544" s="140"/>
      <c r="O544" s="140"/>
      <c r="P544" s="140"/>
      <c r="Q544" s="140"/>
      <c r="R544" s="140"/>
      <c r="S544" s="140"/>
      <c r="T544" s="140"/>
      <c r="U544" s="140"/>
      <c r="V544" s="140"/>
      <c r="W544" s="140"/>
    </row>
    <row r="545" spans="1:23">
      <c r="A545" s="235"/>
      <c r="B545" s="235"/>
      <c r="C545" s="236"/>
      <c r="D545" s="237"/>
      <c r="E545" s="254"/>
      <c r="F545" s="140"/>
      <c r="G545" s="140"/>
      <c r="H545" s="140"/>
      <c r="I545" s="140"/>
      <c r="J545" s="140"/>
      <c r="K545" s="140"/>
      <c r="L545" s="140"/>
      <c r="M545" s="140"/>
      <c r="N545" s="140"/>
      <c r="O545" s="140"/>
      <c r="P545" s="140"/>
      <c r="Q545" s="140"/>
      <c r="R545" s="140"/>
      <c r="S545" s="140"/>
      <c r="T545" s="140"/>
      <c r="U545" s="140"/>
      <c r="V545" s="140"/>
      <c r="W545" s="140"/>
    </row>
    <row r="546" spans="1:23">
      <c r="A546" s="235"/>
      <c r="B546" s="235"/>
      <c r="C546" s="236"/>
      <c r="D546" s="237"/>
      <c r="E546" s="254"/>
      <c r="F546" s="140"/>
      <c r="G546" s="140"/>
      <c r="H546" s="140"/>
      <c r="I546" s="140"/>
      <c r="J546" s="140"/>
      <c r="K546" s="140"/>
      <c r="L546" s="140"/>
      <c r="M546" s="140"/>
      <c r="N546" s="140"/>
      <c r="O546" s="140"/>
      <c r="P546" s="140"/>
      <c r="Q546" s="140"/>
      <c r="R546" s="140"/>
      <c r="S546" s="140"/>
      <c r="T546" s="140"/>
      <c r="U546" s="140"/>
      <c r="V546" s="140"/>
      <c r="W546" s="140"/>
    </row>
    <row r="547" spans="1:23">
      <c r="A547" s="235"/>
      <c r="B547" s="235"/>
      <c r="C547" s="236"/>
      <c r="D547" s="237"/>
      <c r="E547" s="254"/>
      <c r="F547" s="140"/>
      <c r="G547" s="140"/>
      <c r="H547" s="140"/>
      <c r="I547" s="140"/>
      <c r="J547" s="140"/>
      <c r="K547" s="140"/>
      <c r="L547" s="140"/>
      <c r="M547" s="140"/>
      <c r="N547" s="140"/>
      <c r="O547" s="140"/>
      <c r="P547" s="140"/>
      <c r="Q547" s="140"/>
      <c r="R547" s="140"/>
      <c r="S547" s="140"/>
      <c r="T547" s="140"/>
      <c r="U547" s="140"/>
      <c r="V547" s="140"/>
      <c r="W547" s="140"/>
    </row>
    <row r="548" spans="1:23">
      <c r="A548" s="235"/>
      <c r="B548" s="235"/>
      <c r="C548" s="236"/>
      <c r="D548" s="237"/>
      <c r="E548" s="254"/>
      <c r="F548" s="140"/>
      <c r="G548" s="140"/>
      <c r="H548" s="140"/>
      <c r="I548" s="140"/>
      <c r="J548" s="140"/>
      <c r="K548" s="140"/>
      <c r="L548" s="140"/>
      <c r="M548" s="140"/>
      <c r="N548" s="140"/>
      <c r="O548" s="140"/>
      <c r="P548" s="140"/>
      <c r="Q548" s="140"/>
      <c r="R548" s="140"/>
      <c r="S548" s="140"/>
      <c r="T548" s="140"/>
      <c r="U548" s="140"/>
      <c r="V548" s="140"/>
      <c r="W548" s="140"/>
    </row>
    <row r="549" spans="1:23">
      <c r="A549" s="235"/>
      <c r="B549" s="235"/>
      <c r="C549" s="236"/>
      <c r="D549" s="237"/>
      <c r="E549" s="254"/>
      <c r="F549" s="140"/>
      <c r="G549" s="140"/>
      <c r="H549" s="140"/>
      <c r="I549" s="140"/>
      <c r="J549" s="140"/>
      <c r="K549" s="140"/>
      <c r="L549" s="140"/>
      <c r="M549" s="140"/>
      <c r="N549" s="140"/>
      <c r="O549" s="140"/>
      <c r="P549" s="140"/>
      <c r="Q549" s="140"/>
      <c r="R549" s="140"/>
      <c r="S549" s="140"/>
      <c r="T549" s="140"/>
      <c r="U549" s="140"/>
      <c r="V549" s="140"/>
      <c r="W549" s="140"/>
    </row>
    <row r="550" spans="1:23">
      <c r="A550" s="235"/>
      <c r="B550" s="235"/>
      <c r="C550" s="236"/>
      <c r="D550" s="237"/>
      <c r="E550" s="254"/>
      <c r="F550" s="140"/>
      <c r="G550" s="140"/>
      <c r="H550" s="140"/>
      <c r="I550" s="140"/>
      <c r="J550" s="140"/>
      <c r="K550" s="140"/>
      <c r="L550" s="140"/>
      <c r="M550" s="140"/>
      <c r="N550" s="140"/>
      <c r="O550" s="140"/>
      <c r="P550" s="140"/>
      <c r="Q550" s="140"/>
      <c r="R550" s="140"/>
      <c r="S550" s="140"/>
      <c r="T550" s="140"/>
      <c r="U550" s="140"/>
      <c r="V550" s="140"/>
      <c r="W550" s="140"/>
    </row>
    <row r="551" spans="1:23">
      <c r="A551" s="235"/>
      <c r="B551" s="235"/>
      <c r="C551" s="236"/>
      <c r="D551" s="237"/>
      <c r="E551" s="254"/>
      <c r="F551" s="140"/>
      <c r="G551" s="140"/>
      <c r="H551" s="140"/>
      <c r="I551" s="140"/>
      <c r="J551" s="140"/>
      <c r="K551" s="140"/>
      <c r="L551" s="140"/>
      <c r="M551" s="140"/>
      <c r="N551" s="140"/>
      <c r="O551" s="140"/>
      <c r="P551" s="140"/>
      <c r="Q551" s="140"/>
      <c r="R551" s="140"/>
      <c r="S551" s="140"/>
      <c r="T551" s="140"/>
      <c r="U551" s="140"/>
      <c r="V551" s="140"/>
      <c r="W551" s="140"/>
    </row>
    <row r="552" spans="1:23">
      <c r="A552" s="235"/>
      <c r="B552" s="235"/>
      <c r="C552" s="236"/>
      <c r="D552" s="237"/>
      <c r="E552" s="254"/>
      <c r="F552" s="140"/>
      <c r="G552" s="140"/>
      <c r="H552" s="140"/>
      <c r="I552" s="140"/>
      <c r="J552" s="140"/>
      <c r="K552" s="140"/>
      <c r="L552" s="140"/>
      <c r="M552" s="140"/>
      <c r="N552" s="140"/>
      <c r="O552" s="140"/>
      <c r="P552" s="140"/>
      <c r="Q552" s="140"/>
      <c r="R552" s="140"/>
      <c r="S552" s="140"/>
      <c r="T552" s="140"/>
      <c r="U552" s="140"/>
      <c r="V552" s="140"/>
      <c r="W552" s="140"/>
    </row>
    <row r="553" spans="1:23">
      <c r="A553" s="235"/>
      <c r="B553" s="235"/>
      <c r="C553" s="236"/>
      <c r="D553" s="237"/>
      <c r="E553" s="254"/>
      <c r="F553" s="140"/>
      <c r="G553" s="140"/>
      <c r="H553" s="140"/>
      <c r="I553" s="140"/>
      <c r="J553" s="140"/>
      <c r="K553" s="140"/>
      <c r="L553" s="140"/>
      <c r="M553" s="140"/>
      <c r="N553" s="140"/>
      <c r="O553" s="140"/>
      <c r="P553" s="140"/>
      <c r="Q553" s="140"/>
      <c r="R553" s="140"/>
      <c r="S553" s="140"/>
      <c r="T553" s="140"/>
      <c r="U553" s="140"/>
      <c r="V553" s="140"/>
      <c r="W553" s="140"/>
    </row>
    <row r="554" spans="1:23">
      <c r="A554" s="235"/>
      <c r="B554" s="235"/>
      <c r="C554" s="236"/>
      <c r="D554" s="237"/>
      <c r="E554" s="254"/>
      <c r="F554" s="140"/>
      <c r="G554" s="140"/>
      <c r="H554" s="140"/>
      <c r="I554" s="140"/>
      <c r="J554" s="140"/>
      <c r="K554" s="140"/>
      <c r="L554" s="140"/>
      <c r="M554" s="140"/>
      <c r="N554" s="140"/>
      <c r="O554" s="140"/>
      <c r="P554" s="140"/>
      <c r="Q554" s="140"/>
      <c r="R554" s="140"/>
      <c r="S554" s="140"/>
      <c r="T554" s="140"/>
      <c r="U554" s="140"/>
      <c r="V554" s="140"/>
      <c r="W554" s="140"/>
    </row>
    <row r="555" spans="1:23">
      <c r="A555" s="235"/>
      <c r="B555" s="235"/>
      <c r="C555" s="236"/>
      <c r="D555" s="237"/>
      <c r="E555" s="254"/>
      <c r="F555" s="140"/>
      <c r="G555" s="140"/>
      <c r="H555" s="140"/>
      <c r="I555" s="140"/>
      <c r="J555" s="140"/>
      <c r="K555" s="140"/>
      <c r="L555" s="140"/>
      <c r="M555" s="140"/>
      <c r="N555" s="140"/>
      <c r="O555" s="140"/>
      <c r="P555" s="140"/>
      <c r="Q555" s="140"/>
      <c r="R555" s="140"/>
      <c r="S555" s="140"/>
      <c r="T555" s="140"/>
      <c r="U555" s="140"/>
      <c r="V555" s="140"/>
      <c r="W555" s="140"/>
    </row>
    <row r="556" spans="1:23">
      <c r="A556" s="235"/>
      <c r="B556" s="235"/>
      <c r="C556" s="236"/>
      <c r="D556" s="237"/>
      <c r="E556" s="254"/>
      <c r="F556" s="140"/>
      <c r="G556" s="140"/>
      <c r="H556" s="140"/>
      <c r="I556" s="140"/>
      <c r="J556" s="140"/>
      <c r="K556" s="140"/>
      <c r="L556" s="140"/>
      <c r="M556" s="140"/>
      <c r="N556" s="140"/>
      <c r="O556" s="140"/>
      <c r="P556" s="140"/>
      <c r="Q556" s="140"/>
      <c r="R556" s="140"/>
      <c r="S556" s="140"/>
      <c r="T556" s="140"/>
      <c r="U556" s="140"/>
      <c r="V556" s="140"/>
      <c r="W556" s="140"/>
    </row>
    <row r="557" spans="1:23">
      <c r="A557" s="235"/>
      <c r="B557" s="235"/>
      <c r="C557" s="236"/>
      <c r="D557" s="237"/>
      <c r="E557" s="254"/>
      <c r="F557" s="140"/>
      <c r="G557" s="140"/>
      <c r="H557" s="140"/>
      <c r="I557" s="140"/>
      <c r="J557" s="140"/>
      <c r="K557" s="140"/>
      <c r="L557" s="140"/>
      <c r="M557" s="140"/>
      <c r="N557" s="140"/>
      <c r="O557" s="140"/>
      <c r="P557" s="140"/>
      <c r="Q557" s="140"/>
      <c r="R557" s="140"/>
      <c r="S557" s="140"/>
      <c r="T557" s="140"/>
      <c r="U557" s="140"/>
      <c r="V557" s="140"/>
      <c r="W557" s="140"/>
    </row>
    <row r="558" spans="1:23">
      <c r="A558" s="235"/>
      <c r="B558" s="235"/>
      <c r="C558" s="236"/>
      <c r="D558" s="237"/>
      <c r="E558" s="254"/>
      <c r="F558" s="140"/>
      <c r="G558" s="140"/>
      <c r="H558" s="140"/>
      <c r="I558" s="140"/>
      <c r="J558" s="140"/>
      <c r="K558" s="140"/>
      <c r="L558" s="140"/>
      <c r="M558" s="140"/>
      <c r="N558" s="140"/>
      <c r="O558" s="140"/>
      <c r="P558" s="140"/>
      <c r="Q558" s="140"/>
      <c r="R558" s="140"/>
      <c r="S558" s="140"/>
      <c r="T558" s="140"/>
      <c r="U558" s="140"/>
      <c r="V558" s="140"/>
      <c r="W558" s="140"/>
    </row>
    <row r="559" spans="1:23">
      <c r="A559" s="235"/>
      <c r="B559" s="235"/>
      <c r="C559" s="236"/>
      <c r="D559" s="237"/>
      <c r="E559" s="254"/>
      <c r="F559" s="140"/>
      <c r="G559" s="140"/>
      <c r="H559" s="140"/>
      <c r="I559" s="140"/>
      <c r="J559" s="140"/>
      <c r="K559" s="140"/>
      <c r="L559" s="140"/>
      <c r="M559" s="140"/>
      <c r="N559" s="140"/>
      <c r="O559" s="140"/>
      <c r="P559" s="140"/>
      <c r="Q559" s="140"/>
      <c r="R559" s="140"/>
      <c r="S559" s="140"/>
      <c r="T559" s="140"/>
      <c r="U559" s="140"/>
      <c r="V559" s="140"/>
      <c r="W559" s="140"/>
    </row>
    <row r="560" spans="1:23">
      <c r="A560" s="235"/>
      <c r="B560" s="235"/>
      <c r="C560" s="236"/>
      <c r="D560" s="237"/>
      <c r="E560" s="254"/>
      <c r="F560" s="140"/>
      <c r="G560" s="140"/>
      <c r="H560" s="140"/>
      <c r="I560" s="140"/>
      <c r="J560" s="140"/>
      <c r="K560" s="140"/>
      <c r="L560" s="140"/>
      <c r="M560" s="140"/>
      <c r="N560" s="140"/>
      <c r="O560" s="140"/>
      <c r="P560" s="140"/>
      <c r="Q560" s="140"/>
      <c r="R560" s="140"/>
      <c r="S560" s="140"/>
      <c r="T560" s="140"/>
      <c r="U560" s="140"/>
      <c r="V560" s="140"/>
      <c r="W560" s="140"/>
    </row>
    <row r="561" spans="1:23">
      <c r="A561" s="235"/>
      <c r="B561" s="235"/>
      <c r="C561" s="236"/>
      <c r="D561" s="237"/>
      <c r="E561" s="254"/>
      <c r="F561" s="140"/>
      <c r="G561" s="140"/>
      <c r="H561" s="140"/>
      <c r="I561" s="140"/>
      <c r="J561" s="140"/>
      <c r="K561" s="140"/>
      <c r="L561" s="140"/>
      <c r="M561" s="140"/>
      <c r="N561" s="140"/>
      <c r="O561" s="140"/>
      <c r="P561" s="140"/>
      <c r="Q561" s="140"/>
      <c r="R561" s="140"/>
      <c r="S561" s="140"/>
      <c r="T561" s="140"/>
      <c r="U561" s="140"/>
      <c r="V561" s="140"/>
      <c r="W561" s="140"/>
    </row>
    <row r="562" spans="1:23">
      <c r="A562" s="235"/>
      <c r="B562" s="235"/>
      <c r="C562" s="236"/>
      <c r="D562" s="237"/>
      <c r="E562" s="254"/>
      <c r="F562" s="140"/>
      <c r="G562" s="140"/>
      <c r="H562" s="140"/>
      <c r="I562" s="140"/>
      <c r="J562" s="140"/>
      <c r="K562" s="140"/>
      <c r="L562" s="140"/>
      <c r="M562" s="140"/>
      <c r="N562" s="140"/>
      <c r="O562" s="140"/>
      <c r="P562" s="140"/>
      <c r="Q562" s="140"/>
      <c r="R562" s="140"/>
      <c r="S562" s="140"/>
      <c r="T562" s="140"/>
      <c r="U562" s="140"/>
      <c r="V562" s="140"/>
      <c r="W562" s="140"/>
    </row>
    <row r="563" spans="1:23">
      <c r="A563" s="235"/>
      <c r="B563" s="235"/>
      <c r="C563" s="236"/>
      <c r="D563" s="237"/>
      <c r="E563" s="254"/>
      <c r="F563" s="140"/>
      <c r="G563" s="140"/>
      <c r="H563" s="140"/>
      <c r="I563" s="140"/>
      <c r="J563" s="140"/>
      <c r="K563" s="140"/>
      <c r="L563" s="140"/>
      <c r="M563" s="140"/>
      <c r="N563" s="140"/>
      <c r="O563" s="140"/>
      <c r="P563" s="140"/>
      <c r="Q563" s="140"/>
      <c r="R563" s="140"/>
      <c r="S563" s="140"/>
      <c r="T563" s="140"/>
      <c r="U563" s="140"/>
      <c r="V563" s="140"/>
      <c r="W563" s="140"/>
    </row>
    <row r="564" spans="1:23">
      <c r="A564" s="235"/>
      <c r="B564" s="235"/>
      <c r="C564" s="236"/>
      <c r="D564" s="237"/>
      <c r="E564" s="254"/>
      <c r="F564" s="140"/>
      <c r="G564" s="140"/>
      <c r="H564" s="140"/>
      <c r="I564" s="140"/>
      <c r="J564" s="140"/>
      <c r="K564" s="140"/>
      <c r="L564" s="140"/>
      <c r="M564" s="140"/>
      <c r="N564" s="140"/>
      <c r="O564" s="140"/>
      <c r="P564" s="140"/>
      <c r="Q564" s="140"/>
      <c r="R564" s="140"/>
      <c r="S564" s="140"/>
      <c r="T564" s="140"/>
      <c r="U564" s="140"/>
      <c r="V564" s="140"/>
      <c r="W564" s="140"/>
    </row>
    <row r="565" spans="1:23">
      <c r="A565" s="235"/>
      <c r="B565" s="235"/>
      <c r="C565" s="236"/>
      <c r="D565" s="237"/>
      <c r="E565" s="254"/>
      <c r="F565" s="140"/>
      <c r="G565" s="140"/>
      <c r="H565" s="140"/>
      <c r="I565" s="140"/>
      <c r="J565" s="140"/>
      <c r="K565" s="140"/>
      <c r="L565" s="140"/>
      <c r="M565" s="140"/>
      <c r="N565" s="140"/>
      <c r="O565" s="140"/>
      <c r="P565" s="140"/>
      <c r="Q565" s="140"/>
      <c r="R565" s="140"/>
      <c r="S565" s="140"/>
      <c r="T565" s="140"/>
      <c r="U565" s="140"/>
      <c r="V565" s="140"/>
      <c r="W565" s="140"/>
    </row>
    <row r="566" spans="1:23">
      <c r="A566" s="235"/>
      <c r="B566" s="235"/>
      <c r="C566" s="236"/>
      <c r="D566" s="237"/>
      <c r="E566" s="254"/>
      <c r="F566" s="140"/>
      <c r="G566" s="140"/>
      <c r="H566" s="140"/>
      <c r="I566" s="140"/>
      <c r="J566" s="140"/>
      <c r="K566" s="140"/>
      <c r="L566" s="140"/>
      <c r="M566" s="140"/>
      <c r="N566" s="140"/>
      <c r="O566" s="140"/>
      <c r="P566" s="140"/>
      <c r="Q566" s="140"/>
      <c r="R566" s="140"/>
      <c r="S566" s="140"/>
      <c r="T566" s="140"/>
      <c r="U566" s="140"/>
      <c r="V566" s="140"/>
      <c r="W566" s="140"/>
    </row>
    <row r="567" spans="1:23">
      <c r="A567" s="235"/>
      <c r="B567" s="235"/>
      <c r="C567" s="236"/>
      <c r="D567" s="237"/>
      <c r="E567" s="254"/>
      <c r="F567" s="140"/>
      <c r="G567" s="140"/>
      <c r="H567" s="140"/>
      <c r="I567" s="140"/>
      <c r="J567" s="140"/>
      <c r="K567" s="140"/>
      <c r="L567" s="140"/>
      <c r="M567" s="140"/>
      <c r="N567" s="140"/>
      <c r="O567" s="140"/>
      <c r="P567" s="140"/>
      <c r="Q567" s="140"/>
      <c r="R567" s="140"/>
      <c r="S567" s="140"/>
      <c r="T567" s="140"/>
      <c r="U567" s="140"/>
      <c r="V567" s="140"/>
      <c r="W567" s="140"/>
    </row>
    <row r="568" spans="1:23">
      <c r="A568" s="235"/>
      <c r="B568" s="235"/>
      <c r="C568" s="236"/>
      <c r="D568" s="237"/>
      <c r="E568" s="254"/>
      <c r="F568" s="140"/>
      <c r="G568" s="140"/>
      <c r="H568" s="140"/>
      <c r="I568" s="140"/>
      <c r="J568" s="140"/>
      <c r="K568" s="140"/>
      <c r="L568" s="140"/>
      <c r="M568" s="140"/>
      <c r="N568" s="140"/>
      <c r="O568" s="140"/>
      <c r="P568" s="140"/>
      <c r="Q568" s="140"/>
      <c r="R568" s="140"/>
      <c r="S568" s="140"/>
      <c r="T568" s="140"/>
      <c r="U568" s="140"/>
      <c r="V568" s="140"/>
      <c r="W568" s="140"/>
    </row>
    <row r="569" spans="1:23">
      <c r="A569" s="235"/>
      <c r="B569" s="235"/>
      <c r="C569" s="236"/>
      <c r="D569" s="237"/>
      <c r="E569" s="254"/>
      <c r="F569" s="140"/>
      <c r="G569" s="140"/>
      <c r="H569" s="140"/>
      <c r="I569" s="140"/>
      <c r="J569" s="140"/>
      <c r="K569" s="140"/>
      <c r="L569" s="140"/>
      <c r="M569" s="140"/>
      <c r="N569" s="140"/>
      <c r="O569" s="140"/>
      <c r="P569" s="140"/>
      <c r="Q569" s="140"/>
      <c r="R569" s="140"/>
      <c r="S569" s="140"/>
      <c r="T569" s="140"/>
      <c r="U569" s="140"/>
      <c r="V569" s="140"/>
      <c r="W569" s="140"/>
    </row>
    <row r="570" spans="1:23">
      <c r="A570" s="235"/>
      <c r="B570" s="235"/>
      <c r="C570" s="236"/>
      <c r="D570" s="237"/>
      <c r="E570" s="254"/>
      <c r="F570" s="140"/>
      <c r="G570" s="140"/>
      <c r="H570" s="140"/>
      <c r="I570" s="140"/>
      <c r="J570" s="140"/>
      <c r="K570" s="140"/>
      <c r="L570" s="140"/>
      <c r="M570" s="140"/>
      <c r="N570" s="140"/>
      <c r="O570" s="140"/>
      <c r="P570" s="140"/>
      <c r="Q570" s="140"/>
      <c r="R570" s="140"/>
      <c r="S570" s="140"/>
      <c r="T570" s="140"/>
      <c r="U570" s="140"/>
      <c r="V570" s="140"/>
      <c r="W570" s="140"/>
    </row>
    <row r="571" spans="1:23">
      <c r="A571" s="235"/>
      <c r="B571" s="235"/>
      <c r="C571" s="236"/>
      <c r="D571" s="237"/>
      <c r="E571" s="254"/>
      <c r="F571" s="140"/>
      <c r="G571" s="140"/>
      <c r="H571" s="140"/>
      <c r="I571" s="140"/>
      <c r="J571" s="140"/>
      <c r="K571" s="140"/>
      <c r="L571" s="140"/>
      <c r="M571" s="140"/>
      <c r="N571" s="140"/>
      <c r="O571" s="140"/>
      <c r="P571" s="140"/>
      <c r="Q571" s="140"/>
      <c r="R571" s="140"/>
      <c r="S571" s="140"/>
      <c r="T571" s="140"/>
      <c r="U571" s="140"/>
      <c r="V571" s="140"/>
      <c r="W571" s="140"/>
    </row>
    <row r="572" spans="1:23">
      <c r="A572" s="235"/>
      <c r="B572" s="235"/>
      <c r="C572" s="236"/>
      <c r="D572" s="237"/>
      <c r="E572" s="254"/>
      <c r="F572" s="140"/>
      <c r="G572" s="140"/>
      <c r="H572" s="140"/>
      <c r="I572" s="140"/>
      <c r="J572" s="140"/>
      <c r="K572" s="140"/>
      <c r="L572" s="140"/>
      <c r="M572" s="140"/>
      <c r="N572" s="140"/>
      <c r="O572" s="140"/>
      <c r="P572" s="140"/>
      <c r="Q572" s="140"/>
      <c r="R572" s="140"/>
      <c r="S572" s="140"/>
      <c r="T572" s="140"/>
      <c r="U572" s="140"/>
      <c r="V572" s="140"/>
      <c r="W572" s="140"/>
    </row>
    <row r="573" spans="1:23">
      <c r="A573" s="235"/>
      <c r="B573" s="235"/>
      <c r="C573" s="236"/>
      <c r="D573" s="237"/>
      <c r="E573" s="254"/>
      <c r="F573" s="140"/>
      <c r="G573" s="140"/>
      <c r="H573" s="140"/>
      <c r="I573" s="140"/>
      <c r="J573" s="140"/>
      <c r="K573" s="140"/>
      <c r="L573" s="140"/>
      <c r="M573" s="140"/>
      <c r="N573" s="140"/>
      <c r="O573" s="140"/>
      <c r="P573" s="140"/>
      <c r="Q573" s="140"/>
      <c r="R573" s="140"/>
      <c r="S573" s="140"/>
      <c r="T573" s="140"/>
      <c r="U573" s="140"/>
      <c r="V573" s="140"/>
      <c r="W573" s="140"/>
    </row>
    <row r="574" spans="1:23">
      <c r="A574" s="235"/>
      <c r="B574" s="235"/>
      <c r="C574" s="236"/>
      <c r="D574" s="237"/>
      <c r="E574" s="254"/>
      <c r="F574" s="140"/>
      <c r="G574" s="140"/>
      <c r="H574" s="140"/>
      <c r="I574" s="140"/>
      <c r="J574" s="140"/>
      <c r="K574" s="140"/>
      <c r="L574" s="140"/>
      <c r="M574" s="140"/>
      <c r="N574" s="140"/>
      <c r="O574" s="140"/>
      <c r="P574" s="140"/>
      <c r="Q574" s="140"/>
      <c r="R574" s="140"/>
      <c r="S574" s="140"/>
      <c r="T574" s="140"/>
      <c r="U574" s="140"/>
      <c r="V574" s="140"/>
      <c r="W574" s="140"/>
    </row>
    <row r="575" spans="1:23">
      <c r="A575" s="235"/>
      <c r="B575" s="235"/>
      <c r="C575" s="236"/>
      <c r="D575" s="237"/>
      <c r="E575" s="254"/>
      <c r="F575" s="140"/>
      <c r="G575" s="140"/>
      <c r="H575" s="140"/>
      <c r="I575" s="140"/>
      <c r="J575" s="140"/>
      <c r="K575" s="140"/>
      <c r="L575" s="140"/>
      <c r="M575" s="140"/>
      <c r="N575" s="140"/>
      <c r="O575" s="140"/>
      <c r="P575" s="140"/>
      <c r="Q575" s="140"/>
      <c r="R575" s="140"/>
      <c r="S575" s="140"/>
      <c r="T575" s="140"/>
      <c r="U575" s="140"/>
      <c r="V575" s="140"/>
      <c r="W575" s="140"/>
    </row>
    <row r="576" spans="1:23">
      <c r="A576" s="235"/>
      <c r="B576" s="235"/>
      <c r="C576" s="236"/>
      <c r="D576" s="237"/>
      <c r="E576" s="254"/>
      <c r="F576" s="140"/>
      <c r="G576" s="140"/>
      <c r="H576" s="140"/>
      <c r="I576" s="140"/>
      <c r="J576" s="140"/>
      <c r="K576" s="140"/>
      <c r="L576" s="140"/>
      <c r="M576" s="140"/>
      <c r="N576" s="140"/>
      <c r="O576" s="140"/>
      <c r="P576" s="140"/>
      <c r="Q576" s="140"/>
      <c r="R576" s="140"/>
      <c r="S576" s="140"/>
      <c r="T576" s="140"/>
      <c r="U576" s="140"/>
      <c r="V576" s="140"/>
      <c r="W576" s="140"/>
    </row>
    <row r="577" spans="1:23">
      <c r="A577" s="235"/>
      <c r="B577" s="235"/>
      <c r="C577" s="236"/>
      <c r="D577" s="237"/>
      <c r="E577" s="254"/>
      <c r="F577" s="140"/>
      <c r="G577" s="140"/>
      <c r="H577" s="140"/>
      <c r="I577" s="140"/>
      <c r="J577" s="140"/>
      <c r="K577" s="140"/>
      <c r="L577" s="140"/>
      <c r="M577" s="140"/>
      <c r="N577" s="140"/>
      <c r="O577" s="140"/>
      <c r="P577" s="140"/>
      <c r="Q577" s="140"/>
      <c r="R577" s="140"/>
      <c r="S577" s="140"/>
      <c r="T577" s="140"/>
      <c r="U577" s="140"/>
      <c r="V577" s="140"/>
      <c r="W577" s="140"/>
    </row>
    <row r="578" spans="1:23">
      <c r="A578" s="235"/>
      <c r="B578" s="235"/>
      <c r="C578" s="236"/>
      <c r="D578" s="237"/>
      <c r="E578" s="254"/>
      <c r="F578" s="140"/>
      <c r="G578" s="140"/>
      <c r="H578" s="140"/>
      <c r="I578" s="140"/>
      <c r="J578" s="140"/>
      <c r="K578" s="140"/>
      <c r="L578" s="140"/>
      <c r="M578" s="140"/>
      <c r="N578" s="140"/>
      <c r="O578" s="140"/>
      <c r="P578" s="140"/>
      <c r="Q578" s="140"/>
      <c r="R578" s="140"/>
      <c r="S578" s="140"/>
      <c r="T578" s="140"/>
      <c r="U578" s="140"/>
      <c r="V578" s="140"/>
      <c r="W578" s="140"/>
    </row>
    <row r="579" spans="1:23">
      <c r="A579" s="235"/>
      <c r="B579" s="235"/>
      <c r="C579" s="236"/>
      <c r="D579" s="237"/>
      <c r="E579" s="254"/>
      <c r="F579" s="140"/>
      <c r="G579" s="140"/>
      <c r="H579" s="140"/>
      <c r="I579" s="140"/>
      <c r="J579" s="140"/>
      <c r="K579" s="140"/>
      <c r="L579" s="140"/>
      <c r="M579" s="140"/>
      <c r="N579" s="140"/>
      <c r="O579" s="140"/>
      <c r="P579" s="140"/>
      <c r="Q579" s="140"/>
      <c r="R579" s="140"/>
      <c r="S579" s="140"/>
      <c r="T579" s="140"/>
      <c r="U579" s="140"/>
      <c r="V579" s="140"/>
      <c r="W579" s="140"/>
    </row>
    <row r="580" spans="1:23">
      <c r="A580" s="235"/>
      <c r="B580" s="235"/>
      <c r="C580" s="236"/>
      <c r="D580" s="237"/>
      <c r="E580" s="254"/>
      <c r="F580" s="140"/>
      <c r="G580" s="140"/>
      <c r="H580" s="140"/>
      <c r="I580" s="140"/>
      <c r="J580" s="140"/>
      <c r="K580" s="140"/>
      <c r="L580" s="140"/>
      <c r="M580" s="140"/>
      <c r="N580" s="140"/>
      <c r="O580" s="140"/>
      <c r="P580" s="140"/>
      <c r="Q580" s="140"/>
      <c r="R580" s="140"/>
      <c r="S580" s="140"/>
      <c r="T580" s="140"/>
      <c r="U580" s="140"/>
      <c r="V580" s="140"/>
      <c r="W580" s="140"/>
    </row>
    <row r="581" spans="1:23">
      <c r="A581" s="235"/>
      <c r="B581" s="235"/>
      <c r="C581" s="236"/>
      <c r="D581" s="237"/>
      <c r="E581" s="254"/>
      <c r="F581" s="140"/>
      <c r="G581" s="140"/>
      <c r="H581" s="140"/>
      <c r="I581" s="140"/>
      <c r="J581" s="140"/>
      <c r="K581" s="140"/>
      <c r="L581" s="140"/>
      <c r="M581" s="140"/>
      <c r="N581" s="140"/>
      <c r="O581" s="140"/>
      <c r="P581" s="140"/>
      <c r="Q581" s="140"/>
      <c r="R581" s="140"/>
      <c r="S581" s="140"/>
      <c r="T581" s="140"/>
      <c r="U581" s="140"/>
      <c r="V581" s="140"/>
      <c r="W581" s="140"/>
    </row>
    <row r="582" spans="1:23">
      <c r="A582" s="235"/>
      <c r="B582" s="235"/>
      <c r="C582" s="236"/>
      <c r="D582" s="237"/>
      <c r="E582" s="254"/>
      <c r="F582" s="140"/>
      <c r="G582" s="140"/>
      <c r="H582" s="140"/>
      <c r="I582" s="140"/>
      <c r="J582" s="140"/>
      <c r="K582" s="140"/>
      <c r="L582" s="140"/>
      <c r="M582" s="140"/>
      <c r="N582" s="140"/>
      <c r="O582" s="140"/>
      <c r="P582" s="140"/>
      <c r="Q582" s="140"/>
      <c r="R582" s="140"/>
      <c r="S582" s="140"/>
      <c r="T582" s="140"/>
      <c r="U582" s="140"/>
      <c r="V582" s="140"/>
      <c r="W582" s="140"/>
    </row>
    <row r="583" spans="1:23">
      <c r="A583" s="235"/>
      <c r="B583" s="235"/>
      <c r="C583" s="236"/>
      <c r="D583" s="237"/>
      <c r="E583" s="254"/>
      <c r="F583" s="140"/>
      <c r="G583" s="140"/>
      <c r="H583" s="140"/>
      <c r="I583" s="140"/>
      <c r="J583" s="140"/>
      <c r="K583" s="140"/>
      <c r="L583" s="140"/>
      <c r="M583" s="140"/>
      <c r="N583" s="140"/>
      <c r="O583" s="140"/>
      <c r="P583" s="140"/>
      <c r="Q583" s="140"/>
      <c r="R583" s="140"/>
      <c r="S583" s="140"/>
      <c r="T583" s="140"/>
      <c r="U583" s="140"/>
      <c r="V583" s="140"/>
      <c r="W583" s="140"/>
    </row>
    <row r="584" spans="1:23">
      <c r="A584" s="235"/>
      <c r="B584" s="235"/>
      <c r="C584" s="236"/>
      <c r="D584" s="237"/>
      <c r="E584" s="254"/>
      <c r="F584" s="140"/>
      <c r="G584" s="140"/>
      <c r="H584" s="140"/>
      <c r="I584" s="140"/>
      <c r="J584" s="140"/>
      <c r="K584" s="140"/>
      <c r="L584" s="140"/>
      <c r="M584" s="140"/>
      <c r="N584" s="140"/>
      <c r="O584" s="140"/>
      <c r="P584" s="140"/>
      <c r="Q584" s="140"/>
      <c r="R584" s="140"/>
      <c r="S584" s="140"/>
      <c r="T584" s="140"/>
      <c r="U584" s="140"/>
      <c r="V584" s="140"/>
      <c r="W584" s="140"/>
    </row>
    <row r="585" spans="1:23">
      <c r="A585" s="235"/>
      <c r="B585" s="235"/>
      <c r="C585" s="236"/>
      <c r="D585" s="237"/>
      <c r="E585" s="254"/>
      <c r="F585" s="140"/>
      <c r="G585" s="140"/>
      <c r="H585" s="140"/>
      <c r="I585" s="140"/>
      <c r="J585" s="140"/>
      <c r="K585" s="140"/>
      <c r="L585" s="140"/>
      <c r="M585" s="140"/>
      <c r="N585" s="140"/>
      <c r="O585" s="140"/>
      <c r="P585" s="140"/>
      <c r="Q585" s="140"/>
      <c r="R585" s="140"/>
      <c r="S585" s="140"/>
      <c r="T585" s="140"/>
      <c r="U585" s="140"/>
      <c r="V585" s="140"/>
      <c r="W585" s="140"/>
    </row>
    <row r="586" spans="1:23">
      <c r="A586" s="235"/>
      <c r="B586" s="235"/>
      <c r="C586" s="236"/>
      <c r="D586" s="237"/>
      <c r="E586" s="254"/>
      <c r="F586" s="140"/>
      <c r="G586" s="140"/>
      <c r="H586" s="140"/>
      <c r="I586" s="140"/>
      <c r="J586" s="140"/>
      <c r="K586" s="140"/>
      <c r="L586" s="140"/>
      <c r="M586" s="140"/>
      <c r="N586" s="140"/>
      <c r="O586" s="140"/>
      <c r="P586" s="140"/>
      <c r="Q586" s="140"/>
      <c r="R586" s="140"/>
      <c r="S586" s="140"/>
      <c r="T586" s="140"/>
      <c r="U586" s="140"/>
      <c r="V586" s="140"/>
      <c r="W586" s="140"/>
    </row>
    <row r="587" spans="1:23">
      <c r="A587" s="235"/>
      <c r="B587" s="235"/>
      <c r="C587" s="236"/>
      <c r="D587" s="237"/>
      <c r="E587" s="254"/>
      <c r="F587" s="140"/>
      <c r="G587" s="140"/>
      <c r="H587" s="140"/>
      <c r="I587" s="140"/>
      <c r="J587" s="140"/>
      <c r="K587" s="140"/>
      <c r="L587" s="140"/>
      <c r="M587" s="140"/>
      <c r="N587" s="140"/>
      <c r="O587" s="140"/>
      <c r="P587" s="140"/>
      <c r="Q587" s="140"/>
      <c r="R587" s="140"/>
      <c r="S587" s="140"/>
      <c r="T587" s="140"/>
      <c r="U587" s="140"/>
      <c r="V587" s="140"/>
      <c r="W587" s="140"/>
    </row>
    <row r="588" spans="1:23">
      <c r="A588" s="235"/>
      <c r="B588" s="235"/>
      <c r="C588" s="236"/>
      <c r="D588" s="237"/>
      <c r="E588" s="254"/>
      <c r="F588" s="140"/>
      <c r="G588" s="140"/>
      <c r="H588" s="140"/>
      <c r="I588" s="140"/>
      <c r="J588" s="140"/>
      <c r="K588" s="140"/>
      <c r="L588" s="140"/>
      <c r="M588" s="140"/>
      <c r="N588" s="140"/>
      <c r="O588" s="140"/>
      <c r="P588" s="140"/>
      <c r="Q588" s="140"/>
      <c r="R588" s="140"/>
      <c r="S588" s="140"/>
      <c r="T588" s="140"/>
      <c r="U588" s="140"/>
      <c r="V588" s="140"/>
      <c r="W588" s="140"/>
    </row>
    <row r="589" spans="1:23">
      <c r="A589" s="235"/>
      <c r="B589" s="235"/>
      <c r="C589" s="236"/>
      <c r="D589" s="237"/>
      <c r="E589" s="254"/>
      <c r="F589" s="140"/>
      <c r="G589" s="140"/>
      <c r="H589" s="140"/>
      <c r="I589" s="140"/>
      <c r="J589" s="140"/>
      <c r="K589" s="140"/>
      <c r="L589" s="140"/>
      <c r="M589" s="140"/>
      <c r="N589" s="140"/>
      <c r="O589" s="140"/>
      <c r="P589" s="140"/>
      <c r="Q589" s="140"/>
      <c r="R589" s="140"/>
      <c r="S589" s="140"/>
      <c r="T589" s="140"/>
      <c r="U589" s="140"/>
      <c r="V589" s="140"/>
      <c r="W589" s="140"/>
    </row>
    <row r="590" spans="1:23">
      <c r="A590" s="235"/>
      <c r="B590" s="235"/>
      <c r="C590" s="236"/>
      <c r="D590" s="237"/>
      <c r="E590" s="254"/>
      <c r="F590" s="140"/>
      <c r="G590" s="140"/>
      <c r="H590" s="140"/>
      <c r="I590" s="140"/>
      <c r="J590" s="140"/>
      <c r="K590" s="140"/>
      <c r="L590" s="140"/>
      <c r="M590" s="140"/>
      <c r="N590" s="140"/>
      <c r="O590" s="140"/>
      <c r="P590" s="140"/>
      <c r="Q590" s="140"/>
      <c r="R590" s="140"/>
      <c r="S590" s="140"/>
      <c r="T590" s="140"/>
      <c r="U590" s="140"/>
      <c r="V590" s="140"/>
      <c r="W590" s="140"/>
    </row>
    <row r="591" spans="1:23">
      <c r="A591" s="235"/>
      <c r="B591" s="235"/>
      <c r="C591" s="236"/>
      <c r="D591" s="237"/>
      <c r="E591" s="254"/>
      <c r="F591" s="140"/>
      <c r="G591" s="140"/>
      <c r="H591" s="140"/>
      <c r="I591" s="140"/>
      <c r="J591" s="140"/>
      <c r="K591" s="140"/>
      <c r="L591" s="140"/>
      <c r="M591" s="140"/>
      <c r="N591" s="140"/>
      <c r="O591" s="140"/>
      <c r="P591" s="140"/>
      <c r="Q591" s="140"/>
      <c r="R591" s="140"/>
      <c r="S591" s="140"/>
      <c r="T591" s="140"/>
      <c r="U591" s="140"/>
      <c r="V591" s="140"/>
      <c r="W591" s="140"/>
    </row>
    <row r="592" spans="1:23">
      <c r="A592" s="235"/>
      <c r="B592" s="235"/>
      <c r="C592" s="236"/>
      <c r="D592" s="237"/>
      <c r="E592" s="254"/>
      <c r="F592" s="140"/>
      <c r="G592" s="140"/>
      <c r="H592" s="140"/>
      <c r="I592" s="140"/>
      <c r="J592" s="140"/>
      <c r="K592" s="140"/>
      <c r="L592" s="140"/>
      <c r="M592" s="140"/>
      <c r="N592" s="140"/>
      <c r="O592" s="140"/>
      <c r="P592" s="140"/>
      <c r="Q592" s="140"/>
      <c r="R592" s="140"/>
      <c r="S592" s="140"/>
      <c r="T592" s="140"/>
      <c r="U592" s="140"/>
      <c r="V592" s="140"/>
      <c r="W592" s="140"/>
    </row>
    <row r="593" spans="1:23">
      <c r="A593" s="235"/>
      <c r="B593" s="235"/>
      <c r="C593" s="236"/>
      <c r="D593" s="237"/>
      <c r="E593" s="254"/>
      <c r="F593" s="140"/>
      <c r="G593" s="140"/>
      <c r="H593" s="140"/>
      <c r="I593" s="140"/>
      <c r="J593" s="140"/>
      <c r="K593" s="140"/>
      <c r="L593" s="140"/>
      <c r="M593" s="140"/>
      <c r="N593" s="140"/>
      <c r="O593" s="140"/>
      <c r="P593" s="140"/>
      <c r="Q593" s="140"/>
      <c r="R593" s="140"/>
      <c r="S593" s="140"/>
      <c r="T593" s="140"/>
      <c r="U593" s="140"/>
      <c r="V593" s="140"/>
      <c r="W593" s="140"/>
    </row>
    <row r="594" spans="1:23">
      <c r="A594" s="235"/>
      <c r="B594" s="235"/>
      <c r="C594" s="236"/>
      <c r="D594" s="237"/>
      <c r="E594" s="254"/>
      <c r="F594" s="140"/>
      <c r="G594" s="140"/>
      <c r="H594" s="140"/>
      <c r="I594" s="140"/>
      <c r="J594" s="140"/>
      <c r="K594" s="140"/>
      <c r="L594" s="140"/>
      <c r="M594" s="140"/>
      <c r="N594" s="140"/>
      <c r="O594" s="140"/>
      <c r="P594" s="140"/>
      <c r="Q594" s="140"/>
      <c r="R594" s="140"/>
      <c r="S594" s="140"/>
      <c r="T594" s="140"/>
      <c r="U594" s="140"/>
      <c r="V594" s="140"/>
      <c r="W594" s="140"/>
    </row>
    <row r="595" spans="1:23">
      <c r="A595" s="235"/>
      <c r="B595" s="235"/>
      <c r="C595" s="236"/>
      <c r="D595" s="237"/>
      <c r="E595" s="254"/>
      <c r="F595" s="140"/>
      <c r="G595" s="140"/>
      <c r="H595" s="140"/>
      <c r="I595" s="140"/>
      <c r="J595" s="140"/>
      <c r="K595" s="140"/>
      <c r="L595" s="140"/>
      <c r="M595" s="140"/>
      <c r="N595" s="140"/>
      <c r="O595" s="140"/>
      <c r="P595" s="140"/>
      <c r="Q595" s="140"/>
      <c r="R595" s="140"/>
      <c r="S595" s="140"/>
      <c r="T595" s="140"/>
      <c r="U595" s="140"/>
      <c r="V595" s="140"/>
      <c r="W595" s="140"/>
    </row>
    <row r="596" spans="1:23">
      <c r="A596" s="235"/>
      <c r="B596" s="235"/>
      <c r="C596" s="236"/>
      <c r="D596" s="237"/>
      <c r="E596" s="254"/>
      <c r="F596" s="140"/>
      <c r="G596" s="140"/>
      <c r="H596" s="140"/>
      <c r="I596" s="140"/>
      <c r="J596" s="140"/>
      <c r="K596" s="140"/>
      <c r="L596" s="140"/>
      <c r="M596" s="140"/>
      <c r="N596" s="140"/>
      <c r="O596" s="140"/>
      <c r="P596" s="140"/>
      <c r="Q596" s="140"/>
      <c r="R596" s="140"/>
      <c r="S596" s="140"/>
      <c r="T596" s="140"/>
      <c r="U596" s="140"/>
      <c r="V596" s="140"/>
      <c r="W596" s="140"/>
    </row>
    <row r="597" spans="1:23">
      <c r="A597" s="235"/>
      <c r="B597" s="235"/>
      <c r="C597" s="236"/>
      <c r="D597" s="237"/>
      <c r="E597" s="254"/>
      <c r="F597" s="140"/>
      <c r="G597" s="140"/>
      <c r="H597" s="140"/>
      <c r="I597" s="140"/>
      <c r="J597" s="140"/>
      <c r="K597" s="140"/>
      <c r="L597" s="140"/>
      <c r="M597" s="140"/>
      <c r="N597" s="140"/>
      <c r="O597" s="140"/>
      <c r="P597" s="140"/>
      <c r="Q597" s="140"/>
      <c r="R597" s="140"/>
      <c r="S597" s="140"/>
      <c r="T597" s="140"/>
      <c r="U597" s="140"/>
      <c r="V597" s="140"/>
      <c r="W597" s="140"/>
    </row>
    <row r="598" spans="1:23">
      <c r="A598" s="235"/>
      <c r="B598" s="235"/>
      <c r="C598" s="236"/>
      <c r="D598" s="237"/>
      <c r="E598" s="254"/>
      <c r="F598" s="140"/>
      <c r="G598" s="140"/>
      <c r="H598" s="140"/>
      <c r="I598" s="140"/>
      <c r="J598" s="140"/>
      <c r="K598" s="140"/>
      <c r="L598" s="140"/>
      <c r="M598" s="140"/>
      <c r="N598" s="140"/>
      <c r="O598" s="140"/>
      <c r="P598" s="140"/>
      <c r="Q598" s="140"/>
      <c r="R598" s="140"/>
      <c r="S598" s="140"/>
      <c r="T598" s="140"/>
      <c r="U598" s="140"/>
      <c r="V598" s="140"/>
      <c r="W598" s="140"/>
    </row>
    <row r="599" spans="1:23">
      <c r="A599" s="235"/>
      <c r="B599" s="235"/>
      <c r="C599" s="236"/>
      <c r="D599" s="237"/>
      <c r="E599" s="254"/>
      <c r="F599" s="140"/>
      <c r="G599" s="140"/>
      <c r="H599" s="140"/>
      <c r="I599" s="140"/>
      <c r="J599" s="140"/>
      <c r="K599" s="140"/>
      <c r="L599" s="140"/>
      <c r="M599" s="140"/>
      <c r="N599" s="140"/>
      <c r="O599" s="140"/>
      <c r="P599" s="140"/>
      <c r="Q599" s="140"/>
      <c r="R599" s="140"/>
      <c r="S599" s="140"/>
      <c r="T599" s="140"/>
      <c r="U599" s="140"/>
      <c r="V599" s="140"/>
      <c r="W599" s="140"/>
    </row>
    <row r="600" spans="1:23">
      <c r="A600" s="235"/>
      <c r="B600" s="235"/>
      <c r="C600" s="236"/>
      <c r="D600" s="237"/>
      <c r="E600" s="254"/>
      <c r="F600" s="140"/>
      <c r="G600" s="140"/>
      <c r="H600" s="140"/>
      <c r="I600" s="140"/>
      <c r="J600" s="140"/>
      <c r="K600" s="140"/>
      <c r="L600" s="140"/>
      <c r="M600" s="140"/>
      <c r="N600" s="140"/>
      <c r="O600" s="140"/>
      <c r="P600" s="140"/>
      <c r="Q600" s="140"/>
      <c r="R600" s="140"/>
      <c r="S600" s="140"/>
      <c r="T600" s="140"/>
      <c r="U600" s="140"/>
      <c r="V600" s="140"/>
      <c r="W600" s="140"/>
    </row>
    <row r="601" spans="1:23">
      <c r="A601" s="235"/>
      <c r="B601" s="235"/>
      <c r="C601" s="236"/>
      <c r="D601" s="237"/>
      <c r="E601" s="254"/>
      <c r="F601" s="140"/>
      <c r="G601" s="140"/>
      <c r="H601" s="140"/>
      <c r="I601" s="140"/>
      <c r="J601" s="140"/>
      <c r="K601" s="140"/>
      <c r="L601" s="140"/>
      <c r="M601" s="140"/>
      <c r="N601" s="140"/>
      <c r="O601" s="140"/>
      <c r="P601" s="140"/>
      <c r="Q601" s="140"/>
      <c r="R601" s="140"/>
      <c r="S601" s="140"/>
      <c r="T601" s="140"/>
      <c r="U601" s="140"/>
      <c r="V601" s="140"/>
      <c r="W601" s="140"/>
    </row>
    <row r="602" spans="1:23">
      <c r="A602" s="235"/>
      <c r="B602" s="235"/>
      <c r="C602" s="236"/>
      <c r="D602" s="237"/>
      <c r="E602" s="254"/>
      <c r="F602" s="140"/>
      <c r="G602" s="140"/>
      <c r="H602" s="140"/>
      <c r="I602" s="140"/>
      <c r="J602" s="140"/>
      <c r="K602" s="140"/>
      <c r="L602" s="140"/>
      <c r="M602" s="140"/>
      <c r="N602" s="140"/>
      <c r="O602" s="140"/>
      <c r="P602" s="140"/>
      <c r="Q602" s="140"/>
      <c r="R602" s="140"/>
      <c r="S602" s="140"/>
      <c r="T602" s="140"/>
      <c r="U602" s="140"/>
      <c r="V602" s="140"/>
      <c r="W602" s="140"/>
    </row>
    <row r="603" spans="1:23">
      <c r="A603" s="235"/>
      <c r="B603" s="235"/>
      <c r="C603" s="236"/>
      <c r="D603" s="237"/>
      <c r="E603" s="254"/>
      <c r="F603" s="140"/>
      <c r="G603" s="140"/>
      <c r="H603" s="140"/>
      <c r="I603" s="140"/>
      <c r="J603" s="140"/>
      <c r="K603" s="140"/>
      <c r="L603" s="140"/>
      <c r="M603" s="140"/>
      <c r="N603" s="140"/>
      <c r="O603" s="140"/>
      <c r="P603" s="140"/>
      <c r="Q603" s="140"/>
      <c r="R603" s="140"/>
      <c r="S603" s="140"/>
      <c r="T603" s="140"/>
      <c r="U603" s="140"/>
      <c r="V603" s="140"/>
      <c r="W603" s="140"/>
    </row>
    <row r="604" spans="1:23">
      <c r="A604" s="235"/>
      <c r="B604" s="235"/>
      <c r="C604" s="236"/>
      <c r="D604" s="237"/>
      <c r="E604" s="254"/>
      <c r="F604" s="140"/>
      <c r="G604" s="140"/>
      <c r="H604" s="140"/>
      <c r="I604" s="140"/>
      <c r="J604" s="140"/>
      <c r="K604" s="140"/>
      <c r="L604" s="140"/>
      <c r="M604" s="140"/>
      <c r="N604" s="140"/>
      <c r="O604" s="140"/>
      <c r="P604" s="140"/>
      <c r="Q604" s="140"/>
      <c r="R604" s="140"/>
      <c r="S604" s="140"/>
      <c r="T604" s="140"/>
      <c r="U604" s="140"/>
      <c r="V604" s="140"/>
      <c r="W604" s="140"/>
    </row>
    <row r="605" spans="1:23">
      <c r="A605" s="235"/>
      <c r="B605" s="235"/>
      <c r="C605" s="236"/>
      <c r="D605" s="237"/>
      <c r="E605" s="254"/>
      <c r="F605" s="140"/>
      <c r="G605" s="140"/>
      <c r="H605" s="140"/>
      <c r="I605" s="140"/>
      <c r="J605" s="140"/>
      <c r="K605" s="140"/>
      <c r="L605" s="140"/>
      <c r="M605" s="140"/>
      <c r="N605" s="140"/>
      <c r="O605" s="140"/>
      <c r="P605" s="140"/>
      <c r="Q605" s="140"/>
      <c r="R605" s="140"/>
      <c r="S605" s="140"/>
      <c r="T605" s="140"/>
      <c r="U605" s="140"/>
      <c r="V605" s="140"/>
      <c r="W605" s="140"/>
    </row>
    <row r="606" spans="1:23">
      <c r="A606" s="235"/>
      <c r="B606" s="235"/>
      <c r="C606" s="236"/>
      <c r="D606" s="237"/>
      <c r="E606" s="254"/>
      <c r="F606" s="140"/>
      <c r="G606" s="140"/>
      <c r="H606" s="140"/>
      <c r="I606" s="140"/>
      <c r="J606" s="140"/>
      <c r="K606" s="140"/>
      <c r="L606" s="140"/>
      <c r="M606" s="140"/>
      <c r="N606" s="140"/>
      <c r="O606" s="140"/>
      <c r="P606" s="140"/>
      <c r="Q606" s="140"/>
      <c r="R606" s="140"/>
      <c r="S606" s="140"/>
      <c r="T606" s="140"/>
      <c r="U606" s="140"/>
      <c r="V606" s="140"/>
      <c r="W606" s="140"/>
    </row>
    <row r="607" spans="1:23">
      <c r="A607" s="235"/>
      <c r="B607" s="235"/>
      <c r="C607" s="236"/>
      <c r="D607" s="237"/>
      <c r="E607" s="254"/>
      <c r="F607" s="140"/>
      <c r="G607" s="140"/>
      <c r="H607" s="140"/>
      <c r="I607" s="140"/>
      <c r="J607" s="140"/>
      <c r="K607" s="140"/>
      <c r="L607" s="140"/>
      <c r="M607" s="140"/>
      <c r="N607" s="140"/>
      <c r="O607" s="140"/>
      <c r="P607" s="140"/>
      <c r="Q607" s="140"/>
      <c r="R607" s="140"/>
      <c r="S607" s="140"/>
      <c r="T607" s="140"/>
      <c r="U607" s="140"/>
      <c r="V607" s="140"/>
      <c r="W607" s="140"/>
    </row>
    <row r="608" spans="1:23">
      <c r="A608" s="235"/>
      <c r="B608" s="235"/>
      <c r="C608" s="236"/>
      <c r="D608" s="237"/>
      <c r="E608" s="254"/>
      <c r="F608" s="140"/>
      <c r="G608" s="140"/>
      <c r="H608" s="140"/>
      <c r="I608" s="140"/>
      <c r="J608" s="140"/>
      <c r="K608" s="140"/>
      <c r="L608" s="140"/>
      <c r="M608" s="140"/>
      <c r="N608" s="140"/>
      <c r="O608" s="140"/>
      <c r="P608" s="140"/>
      <c r="Q608" s="140"/>
      <c r="R608" s="140"/>
      <c r="S608" s="140"/>
      <c r="T608" s="140"/>
      <c r="U608" s="140"/>
      <c r="V608" s="140"/>
      <c r="W608" s="140"/>
    </row>
    <row r="609" spans="1:23">
      <c r="A609" s="235"/>
      <c r="B609" s="235"/>
      <c r="C609" s="236"/>
      <c r="D609" s="237"/>
      <c r="E609" s="254"/>
      <c r="F609" s="140"/>
      <c r="G609" s="140"/>
      <c r="H609" s="140"/>
      <c r="I609" s="140"/>
      <c r="J609" s="140"/>
      <c r="K609" s="140"/>
      <c r="L609" s="140"/>
      <c r="M609" s="140"/>
      <c r="N609" s="140"/>
      <c r="O609" s="140"/>
      <c r="P609" s="140"/>
      <c r="Q609" s="140"/>
      <c r="R609" s="140"/>
      <c r="S609" s="140"/>
      <c r="T609" s="140"/>
      <c r="U609" s="140"/>
      <c r="V609" s="140"/>
      <c r="W609" s="140"/>
    </row>
    <row r="610" spans="1:23">
      <c r="A610" s="235"/>
      <c r="B610" s="235"/>
      <c r="C610" s="236"/>
      <c r="D610" s="237"/>
      <c r="E610" s="254"/>
      <c r="F610" s="140"/>
      <c r="G610" s="140"/>
      <c r="H610" s="140"/>
      <c r="I610" s="140"/>
      <c r="J610" s="140"/>
      <c r="K610" s="140"/>
      <c r="L610" s="140"/>
      <c r="M610" s="140"/>
      <c r="N610" s="140"/>
      <c r="O610" s="140"/>
      <c r="P610" s="140"/>
      <c r="Q610" s="140"/>
      <c r="R610" s="140"/>
      <c r="S610" s="140"/>
      <c r="T610" s="140"/>
      <c r="U610" s="140"/>
      <c r="V610" s="140"/>
      <c r="W610" s="140"/>
    </row>
    <row r="611" spans="1:23">
      <c r="A611" s="235"/>
      <c r="B611" s="235"/>
      <c r="C611" s="236"/>
      <c r="D611" s="237"/>
      <c r="E611" s="254"/>
      <c r="F611" s="140"/>
      <c r="G611" s="140"/>
      <c r="H611" s="140"/>
      <c r="I611" s="140"/>
      <c r="J611" s="140"/>
      <c r="K611" s="140"/>
      <c r="L611" s="140"/>
      <c r="M611" s="140"/>
      <c r="N611" s="140"/>
      <c r="O611" s="140"/>
      <c r="P611" s="140"/>
      <c r="Q611" s="140"/>
      <c r="R611" s="140"/>
      <c r="S611" s="140"/>
      <c r="T611" s="140"/>
      <c r="U611" s="140"/>
      <c r="V611" s="140"/>
      <c r="W611" s="140"/>
    </row>
    <row r="612" spans="1:23">
      <c r="A612" s="235"/>
      <c r="B612" s="235"/>
      <c r="C612" s="236"/>
      <c r="D612" s="237"/>
      <c r="E612" s="254"/>
      <c r="F612" s="140"/>
      <c r="G612" s="140"/>
      <c r="H612" s="140"/>
      <c r="I612" s="140"/>
      <c r="J612" s="140"/>
      <c r="K612" s="140"/>
      <c r="L612" s="140"/>
      <c r="M612" s="140"/>
      <c r="N612" s="140"/>
      <c r="O612" s="140"/>
      <c r="P612" s="140"/>
      <c r="Q612" s="140"/>
      <c r="R612" s="140"/>
      <c r="S612" s="140"/>
      <c r="T612" s="140"/>
      <c r="U612" s="140"/>
      <c r="V612" s="140"/>
      <c r="W612" s="140"/>
    </row>
    <row r="613" spans="1:23">
      <c r="A613" s="235"/>
      <c r="B613" s="235"/>
      <c r="C613" s="236"/>
      <c r="D613" s="237"/>
      <c r="E613" s="254"/>
      <c r="F613" s="140"/>
      <c r="G613" s="140"/>
      <c r="H613" s="140"/>
      <c r="I613" s="140"/>
      <c r="J613" s="140"/>
      <c r="K613" s="140"/>
      <c r="L613" s="140"/>
      <c r="M613" s="140"/>
      <c r="N613" s="140"/>
      <c r="O613" s="140"/>
      <c r="P613" s="140"/>
      <c r="Q613" s="140"/>
      <c r="R613" s="140"/>
      <c r="S613" s="140"/>
      <c r="T613" s="140"/>
      <c r="U613" s="140"/>
      <c r="V613" s="140"/>
      <c r="W613" s="140"/>
    </row>
    <row r="614" spans="1:23">
      <c r="A614" s="235"/>
      <c r="B614" s="235"/>
      <c r="C614" s="236"/>
      <c r="D614" s="237"/>
      <c r="E614" s="254"/>
      <c r="F614" s="140"/>
      <c r="G614" s="140"/>
      <c r="H614" s="140"/>
      <c r="I614" s="140"/>
      <c r="J614" s="140"/>
      <c r="K614" s="140"/>
      <c r="L614" s="140"/>
      <c r="M614" s="140"/>
      <c r="N614" s="140"/>
      <c r="O614" s="140"/>
      <c r="P614" s="140"/>
      <c r="Q614" s="140"/>
      <c r="R614" s="140"/>
      <c r="S614" s="140"/>
      <c r="T614" s="140"/>
      <c r="U614" s="140"/>
      <c r="V614" s="140"/>
      <c r="W614" s="140"/>
    </row>
    <row r="615" spans="1:23">
      <c r="A615" s="235"/>
      <c r="B615" s="235"/>
      <c r="C615" s="236"/>
      <c r="D615" s="237"/>
      <c r="E615" s="254"/>
      <c r="F615" s="140"/>
      <c r="G615" s="140"/>
      <c r="H615" s="140"/>
      <c r="I615" s="140"/>
      <c r="J615" s="140"/>
      <c r="K615" s="140"/>
      <c r="L615" s="140"/>
      <c r="M615" s="140"/>
      <c r="N615" s="140"/>
      <c r="O615" s="140"/>
      <c r="P615" s="140"/>
      <c r="Q615" s="140"/>
      <c r="R615" s="140"/>
      <c r="S615" s="140"/>
      <c r="T615" s="140"/>
      <c r="U615" s="140"/>
      <c r="V615" s="140"/>
      <c r="W615" s="140"/>
    </row>
    <row r="616" spans="1:23">
      <c r="A616" s="235"/>
      <c r="B616" s="235"/>
      <c r="C616" s="236"/>
      <c r="D616" s="237"/>
      <c r="E616" s="254"/>
      <c r="F616" s="140"/>
      <c r="G616" s="140"/>
      <c r="H616" s="140"/>
      <c r="I616" s="140"/>
      <c r="J616" s="140"/>
      <c r="K616" s="140"/>
      <c r="L616" s="140"/>
      <c r="M616" s="140"/>
      <c r="N616" s="140"/>
      <c r="O616" s="140"/>
      <c r="P616" s="140"/>
      <c r="Q616" s="140"/>
      <c r="R616" s="140"/>
      <c r="S616" s="140"/>
      <c r="T616" s="140"/>
      <c r="U616" s="140"/>
      <c r="V616" s="140"/>
      <c r="W616" s="140"/>
    </row>
    <row r="617" spans="1:23">
      <c r="A617" s="235"/>
      <c r="B617" s="235"/>
      <c r="C617" s="236"/>
      <c r="D617" s="237"/>
      <c r="E617" s="254"/>
      <c r="F617" s="140"/>
      <c r="G617" s="140"/>
      <c r="H617" s="140"/>
      <c r="I617" s="140"/>
      <c r="J617" s="140"/>
      <c r="K617" s="140"/>
      <c r="L617" s="140"/>
      <c r="M617" s="140"/>
      <c r="N617" s="140"/>
      <c r="O617" s="140"/>
      <c r="P617" s="140"/>
      <c r="Q617" s="140"/>
      <c r="R617" s="140"/>
      <c r="S617" s="140"/>
      <c r="T617" s="140"/>
      <c r="U617" s="140"/>
      <c r="V617" s="140"/>
      <c r="W617" s="140"/>
    </row>
    <row r="618" spans="1:23">
      <c r="A618" s="235"/>
      <c r="B618" s="235"/>
      <c r="C618" s="236"/>
      <c r="D618" s="237"/>
      <c r="E618" s="254"/>
      <c r="F618" s="140"/>
      <c r="G618" s="140"/>
      <c r="H618" s="140"/>
      <c r="I618" s="140"/>
      <c r="J618" s="140"/>
      <c r="K618" s="140"/>
      <c r="L618" s="140"/>
      <c r="M618" s="140"/>
      <c r="N618" s="140"/>
      <c r="O618" s="140"/>
      <c r="P618" s="140"/>
      <c r="Q618" s="140"/>
      <c r="R618" s="140"/>
      <c r="S618" s="140"/>
      <c r="T618" s="140"/>
      <c r="U618" s="140"/>
      <c r="V618" s="140"/>
      <c r="W618" s="140"/>
    </row>
    <row r="619" spans="1:23">
      <c r="A619" s="235"/>
      <c r="B619" s="235"/>
      <c r="C619" s="236"/>
      <c r="D619" s="237"/>
      <c r="E619" s="254"/>
      <c r="F619" s="140"/>
      <c r="G619" s="140"/>
      <c r="H619" s="140"/>
      <c r="I619" s="140"/>
      <c r="J619" s="140"/>
      <c r="K619" s="140"/>
      <c r="L619" s="140"/>
      <c r="M619" s="140"/>
      <c r="N619" s="140"/>
      <c r="O619" s="140"/>
      <c r="P619" s="140"/>
      <c r="Q619" s="140"/>
      <c r="R619" s="140"/>
      <c r="S619" s="140"/>
      <c r="T619" s="140"/>
      <c r="U619" s="140"/>
      <c r="V619" s="140"/>
      <c r="W619" s="140"/>
    </row>
    <row r="620" spans="1:23">
      <c r="A620" s="235"/>
      <c r="B620" s="235"/>
      <c r="C620" s="236"/>
      <c r="D620" s="237"/>
      <c r="E620" s="254"/>
      <c r="F620" s="140"/>
      <c r="G620" s="140"/>
      <c r="H620" s="140"/>
      <c r="I620" s="140"/>
      <c r="J620" s="140"/>
      <c r="K620" s="140"/>
      <c r="L620" s="140"/>
      <c r="M620" s="140"/>
      <c r="N620" s="140"/>
      <c r="O620" s="140"/>
      <c r="P620" s="140"/>
      <c r="Q620" s="140"/>
      <c r="R620" s="140"/>
      <c r="S620" s="140"/>
      <c r="T620" s="140"/>
      <c r="U620" s="140"/>
      <c r="V620" s="140"/>
      <c r="W620" s="140"/>
    </row>
    <row r="621" spans="1:23">
      <c r="A621" s="235"/>
      <c r="B621" s="235"/>
      <c r="C621" s="236"/>
      <c r="D621" s="237"/>
      <c r="E621" s="254"/>
      <c r="F621" s="140"/>
      <c r="G621" s="140"/>
      <c r="H621" s="140"/>
      <c r="I621" s="140"/>
      <c r="J621" s="140"/>
      <c r="K621" s="140"/>
      <c r="L621" s="140"/>
      <c r="M621" s="140"/>
      <c r="N621" s="140"/>
      <c r="O621" s="140"/>
      <c r="P621" s="140"/>
      <c r="Q621" s="140"/>
      <c r="R621" s="140"/>
      <c r="S621" s="140"/>
      <c r="T621" s="140"/>
      <c r="U621" s="140"/>
      <c r="V621" s="140"/>
      <c r="W621" s="140"/>
    </row>
    <row r="622" spans="1:23">
      <c r="A622" s="235"/>
      <c r="B622" s="235"/>
      <c r="C622" s="236"/>
      <c r="D622" s="237"/>
      <c r="E622" s="254"/>
      <c r="F622" s="140"/>
      <c r="G622" s="140"/>
      <c r="H622" s="140"/>
      <c r="I622" s="140"/>
      <c r="J622" s="140"/>
      <c r="K622" s="140"/>
      <c r="L622" s="140"/>
      <c r="M622" s="140"/>
      <c r="N622" s="140"/>
      <c r="O622" s="140"/>
      <c r="P622" s="140"/>
      <c r="Q622" s="140"/>
      <c r="R622" s="140"/>
      <c r="S622" s="140"/>
      <c r="T622" s="140"/>
      <c r="U622" s="140"/>
      <c r="V622" s="140"/>
      <c r="W622" s="140"/>
    </row>
    <row r="623" spans="1:23">
      <c r="A623" s="235"/>
      <c r="B623" s="235"/>
      <c r="C623" s="236"/>
      <c r="D623" s="237"/>
      <c r="E623" s="254"/>
      <c r="F623" s="140"/>
      <c r="G623" s="140"/>
      <c r="H623" s="140"/>
      <c r="I623" s="140"/>
      <c r="J623" s="140"/>
      <c r="K623" s="140"/>
      <c r="L623" s="140"/>
      <c r="M623" s="140"/>
      <c r="N623" s="140"/>
      <c r="O623" s="140"/>
      <c r="P623" s="140"/>
      <c r="Q623" s="140"/>
      <c r="R623" s="140"/>
      <c r="S623" s="140"/>
      <c r="T623" s="140"/>
      <c r="U623" s="140"/>
      <c r="V623" s="140"/>
      <c r="W623" s="140"/>
    </row>
    <row r="624" spans="1:23">
      <c r="A624" s="235"/>
      <c r="B624" s="235"/>
      <c r="C624" s="236"/>
      <c r="D624" s="237"/>
      <c r="E624" s="254"/>
      <c r="F624" s="140"/>
      <c r="G624" s="140"/>
      <c r="H624" s="140"/>
      <c r="I624" s="140"/>
      <c r="J624" s="140"/>
      <c r="K624" s="140"/>
      <c r="L624" s="140"/>
      <c r="M624" s="140"/>
      <c r="N624" s="140"/>
      <c r="O624" s="140"/>
      <c r="P624" s="140"/>
      <c r="Q624" s="140"/>
      <c r="R624" s="140"/>
      <c r="S624" s="140"/>
      <c r="T624" s="140"/>
      <c r="U624" s="140"/>
      <c r="V624" s="140"/>
      <c r="W624" s="140"/>
    </row>
    <row r="625" spans="1:23">
      <c r="A625" s="235"/>
      <c r="B625" s="235"/>
      <c r="C625" s="236"/>
      <c r="D625" s="237"/>
      <c r="E625" s="254"/>
      <c r="F625" s="140"/>
      <c r="G625" s="140"/>
      <c r="H625" s="140"/>
      <c r="I625" s="140"/>
      <c r="J625" s="140"/>
      <c r="K625" s="140"/>
      <c r="L625" s="140"/>
      <c r="M625" s="140"/>
      <c r="N625" s="140"/>
      <c r="O625" s="140"/>
      <c r="P625" s="140"/>
      <c r="Q625" s="140"/>
      <c r="R625" s="140"/>
      <c r="S625" s="140"/>
      <c r="T625" s="140"/>
      <c r="U625" s="140"/>
      <c r="V625" s="140"/>
      <c r="W625" s="140"/>
    </row>
    <row r="626" spans="1:23">
      <c r="A626" s="235"/>
      <c r="B626" s="235"/>
      <c r="C626" s="236"/>
      <c r="D626" s="237"/>
      <c r="E626" s="254"/>
      <c r="F626" s="140"/>
      <c r="G626" s="140"/>
      <c r="H626" s="140"/>
      <c r="I626" s="140"/>
      <c r="J626" s="140"/>
      <c r="K626" s="140"/>
      <c r="L626" s="140"/>
      <c r="M626" s="140"/>
      <c r="N626" s="140"/>
      <c r="O626" s="140"/>
      <c r="P626" s="140"/>
      <c r="Q626" s="140"/>
      <c r="R626" s="140"/>
      <c r="S626" s="140"/>
      <c r="T626" s="140"/>
      <c r="U626" s="140"/>
      <c r="V626" s="140"/>
      <c r="W626" s="140"/>
    </row>
    <row r="627" spans="1:23">
      <c r="A627" s="235"/>
      <c r="B627" s="235"/>
      <c r="C627" s="236"/>
      <c r="D627" s="237"/>
      <c r="E627" s="254"/>
      <c r="F627" s="140"/>
      <c r="G627" s="140"/>
      <c r="H627" s="140"/>
      <c r="I627" s="140"/>
      <c r="J627" s="140"/>
      <c r="K627" s="140"/>
      <c r="L627" s="140"/>
      <c r="M627" s="140"/>
      <c r="N627" s="140"/>
      <c r="O627" s="140"/>
      <c r="P627" s="140"/>
      <c r="Q627" s="140"/>
      <c r="R627" s="140"/>
      <c r="S627" s="140"/>
      <c r="T627" s="140"/>
      <c r="U627" s="140"/>
      <c r="V627" s="140"/>
      <c r="W627" s="140"/>
    </row>
    <row r="628" spans="1:23">
      <c r="A628" s="235"/>
      <c r="B628" s="235"/>
      <c r="C628" s="236"/>
      <c r="D628" s="237"/>
      <c r="E628" s="254"/>
      <c r="F628" s="140"/>
      <c r="G628" s="140"/>
      <c r="H628" s="140"/>
      <c r="I628" s="140"/>
      <c r="J628" s="140"/>
      <c r="K628" s="140"/>
      <c r="L628" s="140"/>
      <c r="M628" s="140"/>
      <c r="N628" s="140"/>
      <c r="O628" s="140"/>
      <c r="P628" s="140"/>
      <c r="Q628" s="140"/>
      <c r="R628" s="140"/>
      <c r="S628" s="140"/>
      <c r="T628" s="140"/>
      <c r="U628" s="140"/>
      <c r="V628" s="140"/>
      <c r="W628" s="140"/>
    </row>
    <row r="629" spans="1:23">
      <c r="A629" s="235"/>
      <c r="B629" s="235"/>
      <c r="C629" s="236"/>
      <c r="D629" s="237"/>
      <c r="E629" s="254"/>
      <c r="F629" s="140"/>
      <c r="G629" s="140"/>
      <c r="H629" s="140"/>
      <c r="I629" s="140"/>
      <c r="J629" s="140"/>
      <c r="K629" s="140"/>
      <c r="L629" s="140"/>
      <c r="M629" s="140"/>
      <c r="N629" s="140"/>
      <c r="O629" s="140"/>
      <c r="P629" s="140"/>
      <c r="Q629" s="140"/>
      <c r="R629" s="140"/>
      <c r="S629" s="140"/>
      <c r="T629" s="140"/>
      <c r="U629" s="140"/>
      <c r="V629" s="140"/>
      <c r="W629" s="140"/>
    </row>
    <row r="630" spans="1:23">
      <c r="A630" s="235"/>
      <c r="B630" s="235"/>
      <c r="C630" s="236"/>
      <c r="D630" s="237"/>
      <c r="E630" s="254"/>
      <c r="F630" s="140"/>
      <c r="G630" s="140"/>
      <c r="H630" s="140"/>
      <c r="I630" s="140"/>
      <c r="J630" s="140"/>
      <c r="K630" s="140"/>
      <c r="L630" s="140"/>
      <c r="M630" s="140"/>
      <c r="N630" s="140"/>
      <c r="O630" s="140"/>
      <c r="P630" s="140"/>
      <c r="Q630" s="140"/>
      <c r="R630" s="140"/>
      <c r="S630" s="140"/>
      <c r="T630" s="140"/>
      <c r="U630" s="140"/>
      <c r="V630" s="140"/>
      <c r="W630" s="140"/>
    </row>
    <row r="631" spans="1:23">
      <c r="A631" s="235"/>
      <c r="B631" s="235"/>
      <c r="C631" s="236"/>
      <c r="D631" s="237"/>
      <c r="E631" s="254"/>
      <c r="F631" s="140"/>
      <c r="G631" s="140"/>
      <c r="H631" s="140"/>
      <c r="I631" s="140"/>
      <c r="J631" s="140"/>
      <c r="K631" s="140"/>
      <c r="L631" s="140"/>
      <c r="M631" s="140"/>
      <c r="N631" s="140"/>
      <c r="O631" s="140"/>
      <c r="P631" s="140"/>
      <c r="Q631" s="140"/>
      <c r="R631" s="140"/>
      <c r="S631" s="140"/>
      <c r="T631" s="140"/>
      <c r="U631" s="140"/>
      <c r="V631" s="140"/>
      <c r="W631" s="140"/>
    </row>
    <row r="632" spans="1:23">
      <c r="A632" s="235"/>
      <c r="B632" s="235"/>
      <c r="C632" s="236"/>
      <c r="D632" s="237"/>
      <c r="E632" s="254"/>
      <c r="F632" s="140"/>
      <c r="G632" s="140"/>
      <c r="H632" s="140"/>
      <c r="I632" s="140"/>
      <c r="J632" s="140"/>
      <c r="K632" s="140"/>
      <c r="L632" s="140"/>
      <c r="M632" s="140"/>
      <c r="N632" s="140"/>
      <c r="O632" s="140"/>
      <c r="P632" s="140"/>
      <c r="Q632" s="140"/>
      <c r="R632" s="140"/>
      <c r="S632" s="140"/>
      <c r="T632" s="140"/>
      <c r="U632" s="140"/>
      <c r="V632" s="140"/>
      <c r="W632" s="140"/>
    </row>
    <row r="633" spans="1:23">
      <c r="A633" s="235"/>
      <c r="B633" s="235"/>
      <c r="C633" s="236"/>
      <c r="D633" s="237"/>
      <c r="E633" s="254"/>
      <c r="F633" s="140"/>
      <c r="G633" s="140"/>
      <c r="H633" s="140"/>
      <c r="I633" s="140"/>
      <c r="J633" s="140"/>
      <c r="K633" s="140"/>
      <c r="L633" s="140"/>
      <c r="M633" s="140"/>
      <c r="N633" s="140"/>
      <c r="O633" s="140"/>
      <c r="P633" s="140"/>
      <c r="Q633" s="140"/>
      <c r="R633" s="140"/>
      <c r="S633" s="140"/>
      <c r="T633" s="140"/>
      <c r="U633" s="140"/>
      <c r="V633" s="140"/>
      <c r="W633" s="140"/>
    </row>
    <row r="634" spans="1:23">
      <c r="A634" s="235"/>
      <c r="B634" s="235"/>
      <c r="C634" s="236"/>
      <c r="D634" s="237"/>
      <c r="E634" s="254"/>
      <c r="F634" s="140"/>
      <c r="G634" s="140"/>
      <c r="H634" s="140"/>
      <c r="I634" s="140"/>
      <c r="J634" s="140"/>
      <c r="K634" s="140"/>
      <c r="L634" s="140"/>
      <c r="M634" s="140"/>
      <c r="N634" s="140"/>
      <c r="O634" s="140"/>
      <c r="P634" s="140"/>
      <c r="Q634" s="140"/>
      <c r="R634" s="140"/>
      <c r="S634" s="140"/>
      <c r="T634" s="140"/>
      <c r="U634" s="140"/>
      <c r="V634" s="140"/>
      <c r="W634" s="140"/>
    </row>
    <row r="635" spans="1:23">
      <c r="A635" s="235"/>
      <c r="B635" s="235"/>
      <c r="C635" s="236"/>
      <c r="D635" s="237"/>
      <c r="E635" s="254"/>
      <c r="F635" s="140"/>
      <c r="G635" s="140"/>
      <c r="H635" s="140"/>
      <c r="I635" s="140"/>
      <c r="J635" s="140"/>
      <c r="K635" s="140"/>
      <c r="L635" s="140"/>
      <c r="M635" s="140"/>
      <c r="N635" s="140"/>
      <c r="O635" s="140"/>
      <c r="P635" s="140"/>
      <c r="Q635" s="140"/>
      <c r="R635" s="140"/>
      <c r="S635" s="140"/>
      <c r="T635" s="140"/>
      <c r="U635" s="140"/>
      <c r="V635" s="140"/>
      <c r="W635" s="140"/>
    </row>
    <row r="636" spans="1:23">
      <c r="A636" s="235"/>
      <c r="B636" s="235"/>
      <c r="C636" s="236"/>
      <c r="D636" s="237"/>
      <c r="E636" s="254"/>
      <c r="F636" s="140"/>
      <c r="G636" s="140"/>
      <c r="H636" s="140"/>
      <c r="I636" s="140"/>
      <c r="J636" s="140"/>
      <c r="K636" s="140"/>
      <c r="L636" s="140"/>
      <c r="M636" s="140"/>
      <c r="N636" s="140"/>
      <c r="O636" s="140"/>
      <c r="P636" s="140"/>
      <c r="Q636" s="140"/>
      <c r="R636" s="140"/>
      <c r="S636" s="140"/>
      <c r="T636" s="140"/>
      <c r="U636" s="140"/>
      <c r="V636" s="140"/>
      <c r="W636" s="140"/>
    </row>
    <row r="637" spans="1:23">
      <c r="A637" s="235"/>
      <c r="B637" s="235"/>
      <c r="C637" s="236"/>
      <c r="D637" s="237"/>
      <c r="E637" s="254"/>
      <c r="F637" s="140"/>
      <c r="G637" s="140"/>
      <c r="H637" s="140"/>
      <c r="I637" s="140"/>
      <c r="J637" s="140"/>
      <c r="K637" s="140"/>
      <c r="L637" s="140"/>
      <c r="M637" s="140"/>
      <c r="N637" s="140"/>
      <c r="O637" s="140"/>
      <c r="P637" s="140"/>
      <c r="Q637" s="140"/>
      <c r="R637" s="140"/>
      <c r="S637" s="140"/>
      <c r="T637" s="140"/>
      <c r="U637" s="140"/>
      <c r="V637" s="140"/>
      <c r="W637" s="140"/>
    </row>
    <row r="638" spans="1:23">
      <c r="A638" s="235"/>
      <c r="B638" s="235"/>
      <c r="C638" s="236"/>
      <c r="D638" s="237"/>
      <c r="E638" s="254"/>
      <c r="F638" s="140"/>
      <c r="G638" s="140"/>
      <c r="H638" s="140"/>
      <c r="I638" s="140"/>
      <c r="J638" s="140"/>
      <c r="K638" s="140"/>
      <c r="L638" s="140"/>
      <c r="M638" s="140"/>
      <c r="N638" s="140"/>
      <c r="O638" s="140"/>
      <c r="P638" s="140"/>
      <c r="Q638" s="140"/>
      <c r="R638" s="140"/>
      <c r="S638" s="140"/>
      <c r="T638" s="140"/>
      <c r="U638" s="140"/>
      <c r="V638" s="140"/>
      <c r="W638" s="140"/>
    </row>
    <row r="639" spans="1:23">
      <c r="A639" s="235"/>
      <c r="B639" s="235"/>
      <c r="C639" s="236"/>
      <c r="D639" s="237"/>
      <c r="E639" s="254"/>
      <c r="F639" s="140"/>
      <c r="G639" s="140"/>
      <c r="H639" s="140"/>
      <c r="I639" s="140"/>
      <c r="J639" s="140"/>
      <c r="K639" s="140"/>
      <c r="L639" s="140"/>
      <c r="M639" s="140"/>
      <c r="N639" s="140"/>
      <c r="O639" s="140"/>
      <c r="P639" s="140"/>
      <c r="Q639" s="140"/>
      <c r="R639" s="140"/>
      <c r="S639" s="140"/>
      <c r="T639" s="140"/>
      <c r="U639" s="140"/>
      <c r="V639" s="140"/>
      <c r="W639" s="140"/>
    </row>
    <row r="640" spans="1:23">
      <c r="A640" s="235"/>
      <c r="B640" s="235"/>
      <c r="C640" s="236"/>
      <c r="D640" s="237"/>
      <c r="E640" s="254"/>
      <c r="F640" s="140"/>
      <c r="G640" s="140"/>
      <c r="H640" s="140"/>
      <c r="I640" s="140"/>
      <c r="J640" s="140"/>
      <c r="K640" s="140"/>
      <c r="L640" s="140"/>
      <c r="M640" s="140"/>
      <c r="N640" s="140"/>
      <c r="O640" s="140"/>
      <c r="P640" s="140"/>
      <c r="Q640" s="140"/>
      <c r="R640" s="140"/>
      <c r="S640" s="140"/>
      <c r="T640" s="140"/>
      <c r="U640" s="140"/>
      <c r="V640" s="140"/>
      <c r="W640" s="140"/>
    </row>
  </sheetData>
  <mergeCells count="2">
    <mergeCell ref="D4:D5"/>
    <mergeCell ref="E4:E5"/>
  </mergeCells>
  <printOptions horizontalCentered="1" verticalCentered="1"/>
  <pageMargins left="0.747916666666667" right="0.747916666666667" top="0.538888888888889" bottom="0.529166666666667" header="0.511805555555556" footer="0.329166666666667"/>
  <pageSetup paperSize="9" orientation="portrait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4"/>
  <sheetViews>
    <sheetView topLeftCell="A13" workbookViewId="0">
      <selection activeCell="B9" sqref="B9"/>
    </sheetView>
  </sheetViews>
  <sheetFormatPr defaultColWidth="9" defaultRowHeight="14.25" outlineLevelCol="1"/>
  <cols>
    <col min="1" max="1" width="57.875" customWidth="1"/>
    <col min="2" max="2" width="41.5" customWidth="1"/>
  </cols>
  <sheetData>
    <row r="1" spans="1:2">
      <c r="A1" s="140"/>
      <c r="B1" s="140"/>
    </row>
    <row r="2" ht="22.5" customHeight="1" spans="1:2">
      <c r="A2" s="226" t="s">
        <v>582</v>
      </c>
      <c r="B2" s="226"/>
    </row>
    <row r="3" spans="1:2">
      <c r="A3" s="140"/>
      <c r="B3" s="140"/>
    </row>
    <row r="4" ht="15" spans="1:2">
      <c r="A4" s="140"/>
      <c r="B4" s="96" t="s">
        <v>1</v>
      </c>
    </row>
    <row r="5" ht="45" customHeight="1" spans="1:2">
      <c r="A5" s="227" t="s">
        <v>583</v>
      </c>
      <c r="B5" s="228" t="s">
        <v>262</v>
      </c>
    </row>
    <row r="6" ht="45" customHeight="1" spans="1:2">
      <c r="A6" s="229" t="s">
        <v>584</v>
      </c>
      <c r="B6" s="230">
        <v>116870</v>
      </c>
    </row>
    <row r="7" ht="45" customHeight="1" spans="1:2">
      <c r="A7" s="229" t="s">
        <v>585</v>
      </c>
      <c r="B7" s="231">
        <v>160557</v>
      </c>
    </row>
    <row r="8" ht="45" customHeight="1" spans="1:2">
      <c r="A8" s="229" t="s">
        <v>586</v>
      </c>
      <c r="B8" s="231">
        <v>57796</v>
      </c>
    </row>
    <row r="9" ht="45" customHeight="1" spans="1:2">
      <c r="A9" s="229" t="s">
        <v>587</v>
      </c>
      <c r="B9" s="231">
        <v>34337</v>
      </c>
    </row>
    <row r="10" ht="45" customHeight="1" spans="1:2">
      <c r="A10" s="229" t="s">
        <v>588</v>
      </c>
      <c r="B10" s="231">
        <v>0</v>
      </c>
    </row>
    <row r="11" ht="45" customHeight="1" spans="1:2">
      <c r="A11" s="229" t="s">
        <v>589</v>
      </c>
      <c r="B11" s="231">
        <v>80000</v>
      </c>
    </row>
    <row r="12" ht="45" customHeight="1" spans="1:2">
      <c r="A12" s="229" t="s">
        <v>590</v>
      </c>
      <c r="B12" s="231">
        <v>79920</v>
      </c>
    </row>
    <row r="13" ht="45" customHeight="1" spans="1:2">
      <c r="A13" s="232" t="s">
        <v>591</v>
      </c>
      <c r="B13" s="233">
        <v>0</v>
      </c>
    </row>
    <row r="14" ht="45" customHeight="1" spans="1:2">
      <c r="A14" s="227" t="s">
        <v>141</v>
      </c>
      <c r="B14" s="234">
        <f>SUM(B6:B13)</f>
        <v>529480</v>
      </c>
    </row>
  </sheetData>
  <mergeCells count="1">
    <mergeCell ref="A2:B2"/>
  </mergeCells>
  <pageMargins left="0.75" right="0.75" top="1" bottom="1" header="0.511805555555556" footer="0.511805555555556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75"/>
  <sheetViews>
    <sheetView topLeftCell="A45" workbookViewId="0">
      <selection activeCell="B56" sqref="B56:B62"/>
    </sheetView>
  </sheetViews>
  <sheetFormatPr defaultColWidth="9" defaultRowHeight="14.25" outlineLevelCol="3"/>
  <cols>
    <col min="1" max="1" width="44.375" customWidth="1"/>
    <col min="3" max="3" width="44.375" customWidth="1"/>
    <col min="4" max="4" width="11.5" customWidth="1"/>
  </cols>
  <sheetData>
    <row r="1" ht="36" customHeight="1" spans="1:4">
      <c r="A1" s="201" t="s">
        <v>592</v>
      </c>
      <c r="B1" s="201"/>
      <c r="C1" s="201"/>
      <c r="D1" s="201"/>
    </row>
    <row r="2" spans="1:4">
      <c r="A2" s="202"/>
      <c r="B2" s="152"/>
      <c r="C2" s="152"/>
      <c r="D2" s="203" t="s">
        <v>1</v>
      </c>
    </row>
    <row r="3" spans="1:4">
      <c r="A3" s="204" t="s">
        <v>2</v>
      </c>
      <c r="B3" s="205" t="s">
        <v>77</v>
      </c>
      <c r="C3" s="206" t="s">
        <v>2</v>
      </c>
      <c r="D3" s="205" t="s">
        <v>77</v>
      </c>
    </row>
    <row r="4" spans="1:4">
      <c r="A4" s="207" t="s">
        <v>593</v>
      </c>
      <c r="B4" s="208">
        <v>895600</v>
      </c>
      <c r="C4" s="209" t="s">
        <v>594</v>
      </c>
      <c r="D4" s="208">
        <v>529480</v>
      </c>
    </row>
    <row r="5" spans="1:4">
      <c r="A5" s="210" t="s">
        <v>595</v>
      </c>
      <c r="B5" s="208">
        <v>22214</v>
      </c>
      <c r="C5" s="211" t="s">
        <v>596</v>
      </c>
      <c r="D5" s="208"/>
    </row>
    <row r="6" spans="1:4">
      <c r="A6" s="212" t="s">
        <v>597</v>
      </c>
      <c r="B6" s="208">
        <f>B7+B12+B31</f>
        <v>22214</v>
      </c>
      <c r="C6" s="213" t="s">
        <v>598</v>
      </c>
      <c r="D6" s="208">
        <v>427219</v>
      </c>
    </row>
    <row r="7" spans="1:4">
      <c r="A7" s="212" t="s">
        <v>599</v>
      </c>
      <c r="B7" s="208">
        <f>SUM(B8:B11)</f>
        <v>11715</v>
      </c>
      <c r="C7" s="213" t="s">
        <v>600</v>
      </c>
      <c r="D7" s="208">
        <v>325272</v>
      </c>
    </row>
    <row r="8" spans="1:4">
      <c r="A8" s="214" t="s">
        <v>601</v>
      </c>
      <c r="B8" s="208">
        <v>5258</v>
      </c>
      <c r="C8" s="213" t="s">
        <v>602</v>
      </c>
      <c r="D8" s="208"/>
    </row>
    <row r="9" spans="1:4">
      <c r="A9" s="214" t="s">
        <v>603</v>
      </c>
      <c r="B9" s="208">
        <v>6457</v>
      </c>
      <c r="C9" s="213" t="s">
        <v>604</v>
      </c>
      <c r="D9" s="208"/>
    </row>
    <row r="10" spans="1:4">
      <c r="A10" s="214" t="s">
        <v>605</v>
      </c>
      <c r="B10" s="208"/>
      <c r="C10" s="213" t="s">
        <v>606</v>
      </c>
      <c r="D10" s="208">
        <v>101947</v>
      </c>
    </row>
    <row r="11" spans="1:4">
      <c r="A11" s="214" t="s">
        <v>607</v>
      </c>
      <c r="B11" s="208"/>
      <c r="C11" s="213"/>
      <c r="D11" s="208"/>
    </row>
    <row r="12" spans="1:4">
      <c r="A12" s="214" t="s">
        <v>608</v>
      </c>
      <c r="B12" s="208">
        <f>SUM(B13:B30)</f>
        <v>6901</v>
      </c>
      <c r="C12" s="213" t="s">
        <v>609</v>
      </c>
      <c r="D12" s="208"/>
    </row>
    <row r="13" spans="1:4">
      <c r="A13" s="214" t="s">
        <v>610</v>
      </c>
      <c r="B13" s="208">
        <v>2180</v>
      </c>
      <c r="C13" s="213" t="s">
        <v>611</v>
      </c>
      <c r="D13" s="208"/>
    </row>
    <row r="14" spans="1:4">
      <c r="A14" s="215" t="s">
        <v>612</v>
      </c>
      <c r="B14" s="208">
        <v>1252</v>
      </c>
      <c r="C14" s="213" t="s">
        <v>613</v>
      </c>
      <c r="D14" s="208"/>
    </row>
    <row r="15" spans="1:4">
      <c r="A15" s="215" t="s">
        <v>614</v>
      </c>
      <c r="B15" s="208"/>
      <c r="C15" s="213" t="s">
        <v>615</v>
      </c>
      <c r="D15" s="208"/>
    </row>
    <row r="16" spans="1:4">
      <c r="A16" s="216" t="s">
        <v>616</v>
      </c>
      <c r="B16" s="208"/>
      <c r="C16" s="213" t="s">
        <v>617</v>
      </c>
      <c r="D16" s="208"/>
    </row>
    <row r="17" spans="1:4">
      <c r="A17" s="216" t="s">
        <v>618</v>
      </c>
      <c r="B17" s="208">
        <v>60</v>
      </c>
      <c r="C17" s="213" t="s">
        <v>619</v>
      </c>
      <c r="D17" s="208"/>
    </row>
    <row r="18" spans="1:4">
      <c r="A18" s="216" t="s">
        <v>620</v>
      </c>
      <c r="B18" s="208"/>
      <c r="C18" s="213" t="s">
        <v>621</v>
      </c>
      <c r="D18" s="208"/>
    </row>
    <row r="19" spans="1:4">
      <c r="A19" s="216" t="s">
        <v>622</v>
      </c>
      <c r="B19" s="208"/>
      <c r="C19" s="213" t="s">
        <v>623</v>
      </c>
      <c r="D19" s="208"/>
    </row>
    <row r="20" spans="1:4">
      <c r="A20" s="216" t="s">
        <v>624</v>
      </c>
      <c r="B20" s="208">
        <v>422</v>
      </c>
      <c r="C20" s="213" t="s">
        <v>625</v>
      </c>
      <c r="D20" s="208"/>
    </row>
    <row r="21" spans="1:4">
      <c r="A21" s="216" t="s">
        <v>626</v>
      </c>
      <c r="B21" s="208"/>
      <c r="C21" s="217" t="s">
        <v>627</v>
      </c>
      <c r="D21" s="208"/>
    </row>
    <row r="22" spans="1:4">
      <c r="A22" s="216" t="s">
        <v>628</v>
      </c>
      <c r="B22" s="208"/>
      <c r="C22" s="213" t="s">
        <v>629</v>
      </c>
      <c r="D22" s="208"/>
    </row>
    <row r="23" spans="1:4">
      <c r="A23" s="216" t="s">
        <v>630</v>
      </c>
      <c r="B23" s="208"/>
      <c r="C23" s="213" t="s">
        <v>631</v>
      </c>
      <c r="D23" s="208"/>
    </row>
    <row r="24" spans="1:4">
      <c r="A24" s="216" t="s">
        <v>632</v>
      </c>
      <c r="B24" s="208"/>
      <c r="C24" s="213" t="s">
        <v>633</v>
      </c>
      <c r="D24" s="208"/>
    </row>
    <row r="25" spans="1:4">
      <c r="A25" s="215" t="s">
        <v>634</v>
      </c>
      <c r="B25" s="208"/>
      <c r="C25" s="213" t="s">
        <v>635</v>
      </c>
      <c r="D25" s="208"/>
    </row>
    <row r="26" spans="1:4">
      <c r="A26" s="216" t="s">
        <v>636</v>
      </c>
      <c r="B26" s="208"/>
      <c r="C26" s="213" t="s">
        <v>637</v>
      </c>
      <c r="D26" s="208"/>
    </row>
    <row r="27" spans="1:4">
      <c r="A27" s="216" t="s">
        <v>638</v>
      </c>
      <c r="B27" s="208"/>
      <c r="C27" s="213" t="s">
        <v>639</v>
      </c>
      <c r="D27" s="208"/>
    </row>
    <row r="28" spans="1:4">
      <c r="A28" s="216" t="s">
        <v>640</v>
      </c>
      <c r="B28" s="208"/>
      <c r="C28" s="218" t="s">
        <v>641</v>
      </c>
      <c r="D28" s="208"/>
    </row>
    <row r="29" spans="1:4">
      <c r="A29" s="216" t="s">
        <v>642</v>
      </c>
      <c r="B29" s="208">
        <v>2987</v>
      </c>
      <c r="C29" s="218" t="s">
        <v>643</v>
      </c>
      <c r="D29" s="208"/>
    </row>
    <row r="30" spans="1:4">
      <c r="A30" s="216" t="s">
        <v>644</v>
      </c>
      <c r="B30" s="208"/>
      <c r="C30" s="218" t="s">
        <v>645</v>
      </c>
      <c r="D30" s="208"/>
    </row>
    <row r="31" spans="1:4">
      <c r="A31" s="216" t="s">
        <v>646</v>
      </c>
      <c r="B31" s="208">
        <f>SUM(B32:B51)</f>
        <v>3598</v>
      </c>
      <c r="C31" s="217" t="s">
        <v>647</v>
      </c>
      <c r="D31" s="208"/>
    </row>
    <row r="32" spans="1:4">
      <c r="A32" s="216" t="s">
        <v>648</v>
      </c>
      <c r="B32" s="208"/>
      <c r="C32" s="218" t="s">
        <v>649</v>
      </c>
      <c r="D32" s="208"/>
    </row>
    <row r="33" spans="1:4">
      <c r="A33" s="216" t="s">
        <v>650</v>
      </c>
      <c r="B33" s="208"/>
      <c r="C33" s="218" t="s">
        <v>651</v>
      </c>
      <c r="D33" s="208"/>
    </row>
    <row r="34" spans="1:4">
      <c r="A34" s="216" t="s">
        <v>652</v>
      </c>
      <c r="B34" s="208"/>
      <c r="C34" s="218" t="s">
        <v>653</v>
      </c>
      <c r="D34" s="208"/>
    </row>
    <row r="35" spans="1:4">
      <c r="A35" s="216" t="s">
        <v>654</v>
      </c>
      <c r="B35" s="208">
        <v>4</v>
      </c>
      <c r="C35" s="218" t="s">
        <v>655</v>
      </c>
      <c r="D35" s="208"/>
    </row>
    <row r="36" spans="1:4">
      <c r="A36" s="216" t="s">
        <v>656</v>
      </c>
      <c r="B36" s="208">
        <v>28</v>
      </c>
      <c r="C36" s="213" t="s">
        <v>657</v>
      </c>
      <c r="D36" s="208"/>
    </row>
    <row r="37" spans="1:4">
      <c r="A37" s="216" t="s">
        <v>658</v>
      </c>
      <c r="B37" s="208"/>
      <c r="C37" s="213" t="s">
        <v>659</v>
      </c>
      <c r="D37" s="208"/>
    </row>
    <row r="38" spans="1:4">
      <c r="A38" s="216" t="s">
        <v>660</v>
      </c>
      <c r="B38" s="208"/>
      <c r="C38" s="213" t="s">
        <v>648</v>
      </c>
      <c r="D38" s="208"/>
    </row>
    <row r="39" spans="1:4">
      <c r="A39" s="216" t="s">
        <v>661</v>
      </c>
      <c r="B39" s="208">
        <v>2350</v>
      </c>
      <c r="C39" s="213" t="s">
        <v>650</v>
      </c>
      <c r="D39" s="208"/>
    </row>
    <row r="40" spans="1:4">
      <c r="A40" s="216" t="s">
        <v>662</v>
      </c>
      <c r="B40" s="208">
        <v>45</v>
      </c>
      <c r="C40" s="213" t="s">
        <v>652</v>
      </c>
      <c r="D40" s="208"/>
    </row>
    <row r="41" spans="1:4">
      <c r="A41" s="216" t="s">
        <v>663</v>
      </c>
      <c r="B41" s="208"/>
      <c r="C41" s="213" t="s">
        <v>654</v>
      </c>
      <c r="D41" s="208"/>
    </row>
    <row r="42" spans="1:4">
      <c r="A42" s="216" t="s">
        <v>664</v>
      </c>
      <c r="B42" s="208">
        <v>900</v>
      </c>
      <c r="C42" s="213" t="s">
        <v>656</v>
      </c>
      <c r="D42" s="208"/>
    </row>
    <row r="43" spans="1:4">
      <c r="A43" s="216" t="s">
        <v>665</v>
      </c>
      <c r="B43" s="208">
        <v>271</v>
      </c>
      <c r="C43" s="213" t="s">
        <v>658</v>
      </c>
      <c r="D43" s="208"/>
    </row>
    <row r="44" spans="1:4">
      <c r="A44" s="216" t="s">
        <v>666</v>
      </c>
      <c r="B44" s="208"/>
      <c r="C44" s="213" t="s">
        <v>660</v>
      </c>
      <c r="D44" s="208"/>
    </row>
    <row r="45" spans="1:4">
      <c r="A45" s="216" t="s">
        <v>667</v>
      </c>
      <c r="B45" s="208"/>
      <c r="C45" s="213" t="s">
        <v>661</v>
      </c>
      <c r="D45" s="208"/>
    </row>
    <row r="46" spans="1:4">
      <c r="A46" s="216" t="s">
        <v>668</v>
      </c>
      <c r="B46" s="208"/>
      <c r="C46" s="213" t="s">
        <v>662</v>
      </c>
      <c r="D46" s="208"/>
    </row>
    <row r="47" spans="1:4">
      <c r="A47" s="216" t="s">
        <v>669</v>
      </c>
      <c r="B47" s="208"/>
      <c r="C47" s="213" t="s">
        <v>663</v>
      </c>
      <c r="D47" s="208"/>
    </row>
    <row r="48" spans="1:4">
      <c r="A48" s="216" t="s">
        <v>670</v>
      </c>
      <c r="B48" s="208"/>
      <c r="C48" s="213" t="s">
        <v>664</v>
      </c>
      <c r="D48" s="208"/>
    </row>
    <row r="49" spans="1:4">
      <c r="A49" s="216" t="s">
        <v>671</v>
      </c>
      <c r="B49" s="208"/>
      <c r="C49" s="213" t="s">
        <v>665</v>
      </c>
      <c r="D49" s="208"/>
    </row>
    <row r="50" spans="1:4">
      <c r="A50" s="216" t="s">
        <v>672</v>
      </c>
      <c r="B50" s="208"/>
      <c r="C50" s="218" t="s">
        <v>666</v>
      </c>
      <c r="D50" s="208"/>
    </row>
    <row r="51" spans="1:4">
      <c r="A51" s="198" t="s">
        <v>673</v>
      </c>
      <c r="B51" s="208"/>
      <c r="C51" s="218" t="s">
        <v>667</v>
      </c>
      <c r="D51" s="208"/>
    </row>
    <row r="52" spans="1:4">
      <c r="A52" s="198"/>
      <c r="B52" s="208"/>
      <c r="C52" s="218" t="s">
        <v>668</v>
      </c>
      <c r="D52" s="208"/>
    </row>
    <row r="53" spans="1:4">
      <c r="A53" s="198"/>
      <c r="B53" s="208"/>
      <c r="C53" s="218" t="s">
        <v>669</v>
      </c>
      <c r="D53" s="208"/>
    </row>
    <row r="54" spans="1:4">
      <c r="A54" s="216" t="s">
        <v>674</v>
      </c>
      <c r="B54" s="208"/>
      <c r="C54" s="218" t="s">
        <v>670</v>
      </c>
      <c r="D54" s="208"/>
    </row>
    <row r="55" spans="1:4">
      <c r="A55" s="216" t="s">
        <v>675</v>
      </c>
      <c r="B55" s="208"/>
      <c r="C55" s="218" t="s">
        <v>671</v>
      </c>
      <c r="D55" s="208"/>
    </row>
    <row r="56" spans="1:4">
      <c r="A56" s="198" t="s">
        <v>676</v>
      </c>
      <c r="B56" s="219"/>
      <c r="C56" s="218" t="s">
        <v>672</v>
      </c>
      <c r="D56" s="208"/>
    </row>
    <row r="57" spans="1:4">
      <c r="A57" s="198" t="s">
        <v>677</v>
      </c>
      <c r="B57" s="219"/>
      <c r="C57" s="213" t="s">
        <v>678</v>
      </c>
      <c r="D57" s="208"/>
    </row>
    <row r="58" spans="1:4">
      <c r="A58" s="198" t="s">
        <v>679</v>
      </c>
      <c r="B58" s="219"/>
      <c r="C58" s="213"/>
      <c r="D58" s="208"/>
    </row>
    <row r="59" spans="1:4">
      <c r="A59" s="214" t="s">
        <v>680</v>
      </c>
      <c r="B59" s="219">
        <v>3860</v>
      </c>
      <c r="C59" s="213" t="s">
        <v>681</v>
      </c>
      <c r="D59" s="208"/>
    </row>
    <row r="60" spans="1:4">
      <c r="A60" s="214" t="s">
        <v>682</v>
      </c>
      <c r="B60" s="219">
        <v>35025</v>
      </c>
      <c r="C60" s="213" t="s">
        <v>683</v>
      </c>
      <c r="D60" s="208"/>
    </row>
    <row r="61" spans="1:4">
      <c r="A61" s="214" t="s">
        <v>684</v>
      </c>
      <c r="B61" s="219"/>
      <c r="C61" s="220" t="s">
        <v>685</v>
      </c>
      <c r="D61" s="208"/>
    </row>
    <row r="62" spans="1:4">
      <c r="A62" s="214" t="s">
        <v>686</v>
      </c>
      <c r="B62" s="219"/>
      <c r="C62" s="220" t="s">
        <v>687</v>
      </c>
      <c r="D62" s="208"/>
    </row>
    <row r="63" spans="1:4">
      <c r="A63" s="214" t="s">
        <v>688</v>
      </c>
      <c r="B63" s="208"/>
      <c r="C63" s="220" t="s">
        <v>689</v>
      </c>
      <c r="D63" s="208"/>
    </row>
    <row r="64" spans="1:4">
      <c r="A64" s="214" t="s">
        <v>690</v>
      </c>
      <c r="B64" s="208"/>
      <c r="C64" s="220" t="s">
        <v>691</v>
      </c>
      <c r="D64" s="208"/>
    </row>
    <row r="65" spans="1:4">
      <c r="A65" s="221"/>
      <c r="B65" s="222"/>
      <c r="C65" s="223"/>
      <c r="D65" s="222"/>
    </row>
    <row r="66" spans="1:4">
      <c r="A66" s="221"/>
      <c r="B66" s="222"/>
      <c r="C66" s="223"/>
      <c r="D66" s="222"/>
    </row>
    <row r="67" spans="1:4">
      <c r="A67" s="221"/>
      <c r="B67" s="222"/>
      <c r="C67" s="223"/>
      <c r="D67" s="222"/>
    </row>
    <row r="68" spans="1:4">
      <c r="A68" s="221"/>
      <c r="B68" s="222"/>
      <c r="C68" s="223"/>
      <c r="D68" s="222"/>
    </row>
    <row r="69" spans="1:4">
      <c r="A69" s="221"/>
      <c r="B69" s="222"/>
      <c r="C69" s="223"/>
      <c r="D69" s="222"/>
    </row>
    <row r="70" spans="1:4">
      <c r="A70" s="221"/>
      <c r="B70" s="222"/>
      <c r="C70" s="223"/>
      <c r="D70" s="222"/>
    </row>
    <row r="71" spans="1:4">
      <c r="A71" s="221"/>
      <c r="B71" s="222"/>
      <c r="C71" s="223"/>
      <c r="D71" s="222"/>
    </row>
    <row r="72" spans="1:4">
      <c r="A72" s="221"/>
      <c r="B72" s="222"/>
      <c r="C72" s="223"/>
      <c r="D72" s="222"/>
    </row>
    <row r="73" spans="1:4">
      <c r="A73" s="221"/>
      <c r="B73" s="222"/>
      <c r="C73" s="223"/>
      <c r="D73" s="222"/>
    </row>
    <row r="74" spans="1:4">
      <c r="A74" s="221"/>
      <c r="B74" s="222"/>
      <c r="C74" s="223"/>
      <c r="D74" s="222"/>
    </row>
    <row r="75" spans="1:4">
      <c r="A75" s="224" t="s">
        <v>692</v>
      </c>
      <c r="B75" s="222">
        <v>956699</v>
      </c>
      <c r="C75" s="225" t="s">
        <v>693</v>
      </c>
      <c r="D75" s="222">
        <v>956699</v>
      </c>
    </row>
  </sheetData>
  <mergeCells count="1">
    <mergeCell ref="A1:D1"/>
  </mergeCells>
  <pageMargins left="0.75" right="0.75" top="1" bottom="1" header="0.511805555555556" footer="0.511805555555556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92"/>
  <sheetViews>
    <sheetView showGridLines="0" showZeros="0" workbookViewId="0">
      <pane xSplit="1" ySplit="3" topLeftCell="B19" activePane="bottomRight" state="frozen"/>
      <selection/>
      <selection pane="topRight"/>
      <selection pane="bottomLeft"/>
      <selection pane="bottomRight" activeCell="L8" sqref="L7:L8"/>
    </sheetView>
  </sheetViews>
  <sheetFormatPr defaultColWidth="9" defaultRowHeight="14.25" outlineLevelCol="6"/>
  <cols>
    <col min="1" max="1" width="32.875" customWidth="1"/>
    <col min="2" max="4" width="12.25" customWidth="1"/>
  </cols>
  <sheetData>
    <row r="1" ht="26.25" customHeight="1" spans="1:4">
      <c r="A1" s="141" t="s">
        <v>694</v>
      </c>
      <c r="B1" s="141"/>
      <c r="C1" s="141"/>
      <c r="D1" s="141"/>
    </row>
    <row r="2" ht="19.5" customHeight="1" spans="1:4">
      <c r="A2" s="161" t="s">
        <v>1</v>
      </c>
      <c r="B2" s="161"/>
      <c r="C2" s="161"/>
      <c r="D2" s="161"/>
    </row>
    <row r="3" ht="51" customHeight="1" spans="1:7">
      <c r="A3" s="162" t="s">
        <v>2</v>
      </c>
      <c r="B3" s="163" t="s">
        <v>695</v>
      </c>
      <c r="C3" s="164" t="s">
        <v>696</v>
      </c>
      <c r="D3" s="164" t="s">
        <v>5</v>
      </c>
      <c r="E3" s="140"/>
      <c r="G3" s="189" t="s">
        <v>697</v>
      </c>
    </row>
    <row r="4" ht="25.5" customHeight="1" spans="1:7">
      <c r="A4" s="190" t="s">
        <v>6</v>
      </c>
      <c r="B4" s="191">
        <f>SUM(B5:B8)</f>
        <v>514000</v>
      </c>
      <c r="C4" s="191">
        <f>SUM(C5:C8)</f>
        <v>600000</v>
      </c>
      <c r="D4" s="174">
        <f>IF(B4=0,0,(C4/B4-1)*100)</f>
        <v>16.7</v>
      </c>
      <c r="E4" s="140"/>
      <c r="G4" s="192" t="str">
        <f ca="1">IF(C4&gt;表四—2016全区收入!C5,"本级预算大于全区，请核实!","")</f>
        <v/>
      </c>
    </row>
    <row r="5" ht="25.5" customHeight="1" spans="1:7">
      <c r="A5" s="193" t="s">
        <v>698</v>
      </c>
      <c r="B5" s="194"/>
      <c r="C5" s="195">
        <v>34000</v>
      </c>
      <c r="D5" s="174">
        <f t="shared" ref="D5:D15" si="0">IF(B5=0,0,(C5/B5-1)*100)</f>
        <v>0</v>
      </c>
      <c r="E5" s="140"/>
      <c r="G5" s="192" t="str">
        <f ca="1">IF(C5&gt;表四—2016全区收入!C6,"本级预算大于全区，请核实!","")</f>
        <v/>
      </c>
    </row>
    <row r="6" ht="25.5" customHeight="1" spans="1:7">
      <c r="A6" s="196" t="s">
        <v>8</v>
      </c>
      <c r="B6" s="195">
        <v>20000</v>
      </c>
      <c r="C6" s="195">
        <v>11000</v>
      </c>
      <c r="D6" s="174">
        <f t="shared" si="0"/>
        <v>-45</v>
      </c>
      <c r="E6" s="140"/>
      <c r="G6" s="192" t="str">
        <f ca="1">IF(C6&gt;表四—2016全区收入!C7,"本级预算大于全区，请核实!","")</f>
        <v/>
      </c>
    </row>
    <row r="7" ht="25.5" customHeight="1" spans="1:7">
      <c r="A7" s="196" t="s">
        <v>9</v>
      </c>
      <c r="B7" s="195">
        <v>44000</v>
      </c>
      <c r="C7" s="195">
        <v>45000</v>
      </c>
      <c r="D7" s="174">
        <f t="shared" si="0"/>
        <v>2.3</v>
      </c>
      <c r="E7" s="140"/>
      <c r="G7" s="192" t="str">
        <f ca="1">IF(C7&gt;表四—2016全区收入!C8,"本级预算大于全区，请核实!","")</f>
        <v/>
      </c>
    </row>
    <row r="8" ht="25.5" customHeight="1" spans="1:7">
      <c r="A8" s="196" t="s">
        <v>11</v>
      </c>
      <c r="B8" s="195">
        <v>450000</v>
      </c>
      <c r="C8" s="195">
        <v>510000</v>
      </c>
      <c r="D8" s="174">
        <f t="shared" si="0"/>
        <v>13.3</v>
      </c>
      <c r="E8" s="140"/>
      <c r="G8" s="192" t="str">
        <f ca="1">IF(C8&gt;表四—2016全区收入!C10,"本级预算大于全区，请核实!","")</f>
        <v>本级预算大于全区，请核实!</v>
      </c>
    </row>
    <row r="9" ht="25.5" customHeight="1" spans="1:7">
      <c r="A9" s="140" t="s">
        <v>22</v>
      </c>
      <c r="B9" s="191">
        <f>SUM(B10:B15)</f>
        <v>1046000</v>
      </c>
      <c r="C9" s="191">
        <f>SUM(C10:C15)</f>
        <v>543271</v>
      </c>
      <c r="D9" s="174">
        <f t="shared" si="0"/>
        <v>-48.1</v>
      </c>
      <c r="E9" s="140"/>
      <c r="F9">
        <f>C9-B9</f>
        <v>-502729</v>
      </c>
      <c r="G9" s="192" t="str">
        <f ca="1">IF(C9&gt;表四—2016全区收入!C20,"本级预算大于全区，请核实!","")</f>
        <v>本级预算大于全区，请核实!</v>
      </c>
    </row>
    <row r="10" ht="25.5" customHeight="1" spans="1:7">
      <c r="A10" s="140" t="s">
        <v>23</v>
      </c>
      <c r="B10" s="195">
        <v>811760</v>
      </c>
      <c r="C10" s="195">
        <v>270735</v>
      </c>
      <c r="D10" s="174">
        <f t="shared" si="0"/>
        <v>-66.6</v>
      </c>
      <c r="E10" s="140"/>
      <c r="G10" s="192" t="str">
        <f ca="1">IF(C10&gt;表四—2016全区收入!C21,"本级预算大于全区，请核实!","")</f>
        <v>本级预算大于全区，请核实!</v>
      </c>
    </row>
    <row r="11" ht="25.5" customHeight="1" spans="1:7">
      <c r="A11" s="140" t="s">
        <v>24</v>
      </c>
      <c r="B11" s="195">
        <v>151430</v>
      </c>
      <c r="C11" s="195">
        <v>157521</v>
      </c>
      <c r="D11" s="174">
        <f t="shared" si="0"/>
        <v>4</v>
      </c>
      <c r="E11" s="140"/>
      <c r="G11" s="192" t="str">
        <f ca="1">IF(C11&gt;表四—2016全区收入!C22,"本级预算大于全区，请核实!","")</f>
        <v>本级预算大于全区，请核实!</v>
      </c>
    </row>
    <row r="12" ht="25.5" customHeight="1" spans="1:7">
      <c r="A12" s="140" t="s">
        <v>25</v>
      </c>
      <c r="B12" s="195">
        <v>38100</v>
      </c>
      <c r="C12" s="195">
        <v>74566</v>
      </c>
      <c r="D12" s="174">
        <f t="shared" si="0"/>
        <v>95.7</v>
      </c>
      <c r="E12" s="140"/>
      <c r="G12" s="192" t="str">
        <f ca="1">IF(C12&gt;表四—2016全区收入!C23,"本级预算大于全区，请核实!","")</f>
        <v>本级预算大于全区，请核实!</v>
      </c>
    </row>
    <row r="13" ht="25.5" customHeight="1" spans="1:7">
      <c r="A13" s="140" t="s">
        <v>26</v>
      </c>
      <c r="B13" s="195">
        <v>8280</v>
      </c>
      <c r="C13" s="195">
        <v>9000</v>
      </c>
      <c r="D13" s="174">
        <f t="shared" si="0"/>
        <v>8.7</v>
      </c>
      <c r="G13" s="192" t="str">
        <f ca="1">IF(C13&gt;表四—2016全区收入!C24,"本级预算大于全区，请核实!","")</f>
        <v/>
      </c>
    </row>
    <row r="14" ht="25.5" customHeight="1" spans="1:7">
      <c r="A14" s="152" t="s">
        <v>27</v>
      </c>
      <c r="B14" s="195">
        <v>18100</v>
      </c>
      <c r="C14" s="195">
        <v>30921</v>
      </c>
      <c r="D14" s="174">
        <f t="shared" si="0"/>
        <v>70.8</v>
      </c>
      <c r="G14" s="192" t="str">
        <f ca="1">IF(C14&gt;表四—2016全区收入!C25,"本级预算大于全区，请核实!","")</f>
        <v>本级预算大于全区，请核实!</v>
      </c>
    </row>
    <row r="15" ht="25.5" customHeight="1" spans="1:7">
      <c r="A15" s="140" t="s">
        <v>28</v>
      </c>
      <c r="B15" s="195">
        <v>18330</v>
      </c>
      <c r="C15" s="195">
        <v>528</v>
      </c>
      <c r="D15" s="174">
        <f t="shared" si="0"/>
        <v>-97.1</v>
      </c>
      <c r="G15" s="192" t="str">
        <f ca="1">IF(C15&gt;表四—2016全区收入!C26,"本级预算大于全区，请核实!","")</f>
        <v/>
      </c>
    </row>
    <row r="16" ht="23.25" customHeight="1" spans="1:7">
      <c r="A16" s="140"/>
      <c r="B16" s="197"/>
      <c r="C16" s="196"/>
      <c r="D16" s="174"/>
      <c r="G16" s="192"/>
    </row>
    <row r="17" ht="23.25" customHeight="1" spans="1:7">
      <c r="A17" s="140"/>
      <c r="B17" s="197"/>
      <c r="C17" s="196"/>
      <c r="D17" s="174"/>
      <c r="G17" s="192"/>
    </row>
    <row r="18" ht="23.25" customHeight="1" spans="1:7">
      <c r="A18" s="140"/>
      <c r="B18" s="197"/>
      <c r="C18" s="196"/>
      <c r="D18" s="174"/>
      <c r="G18" s="192"/>
    </row>
    <row r="19" ht="23.25" customHeight="1" spans="1:7">
      <c r="A19" s="140"/>
      <c r="B19" s="197"/>
      <c r="C19" s="196"/>
      <c r="D19" s="174"/>
      <c r="G19" s="192"/>
    </row>
    <row r="20" ht="23.25" customHeight="1" spans="1:7">
      <c r="A20" s="140"/>
      <c r="B20" s="197"/>
      <c r="C20" s="196"/>
      <c r="D20" s="174"/>
      <c r="G20" s="192"/>
    </row>
    <row r="21" ht="23.25" customHeight="1" spans="1:7">
      <c r="A21" s="140"/>
      <c r="B21" s="197"/>
      <c r="C21" s="196"/>
      <c r="D21" s="174"/>
      <c r="G21" s="192"/>
    </row>
    <row r="22" ht="23.25" customHeight="1" spans="1:7">
      <c r="A22" s="140"/>
      <c r="B22" s="197"/>
      <c r="C22" s="196"/>
      <c r="D22" s="174"/>
      <c r="G22" s="192"/>
    </row>
    <row r="23" ht="23.25" customHeight="1" spans="1:7">
      <c r="A23" s="140"/>
      <c r="B23" s="197"/>
      <c r="C23" s="196"/>
      <c r="D23" s="174"/>
      <c r="G23" s="192"/>
    </row>
    <row r="24" ht="23.25" customHeight="1" spans="1:7">
      <c r="A24" s="140"/>
      <c r="B24" s="197"/>
      <c r="C24" s="196"/>
      <c r="D24" s="174"/>
      <c r="G24" s="192"/>
    </row>
    <row r="25" ht="23.25" customHeight="1" spans="1:7">
      <c r="A25" s="140"/>
      <c r="B25" s="197"/>
      <c r="C25" s="196"/>
      <c r="D25" s="174"/>
      <c r="G25" s="192"/>
    </row>
    <row r="26" ht="23.25" customHeight="1" spans="1:7">
      <c r="A26" s="140"/>
      <c r="B26" s="197"/>
      <c r="C26" s="196"/>
      <c r="D26" s="174"/>
      <c r="G26" s="192"/>
    </row>
    <row r="27" ht="23.25" customHeight="1" spans="1:7">
      <c r="A27" s="140"/>
      <c r="B27" s="197"/>
      <c r="C27" s="196"/>
      <c r="D27" s="174"/>
      <c r="G27" s="192"/>
    </row>
    <row r="28" ht="25.5" customHeight="1" spans="1:7">
      <c r="A28" s="156" t="s">
        <v>140</v>
      </c>
      <c r="B28" s="198">
        <f>SUM(B4,B9)</f>
        <v>1560000</v>
      </c>
      <c r="C28" s="198">
        <f>SUM(C4,C9)</f>
        <v>1143271</v>
      </c>
      <c r="D28" s="199">
        <f>IF(B28=0,0,(C28/B28-1)*100)</f>
        <v>-26.7</v>
      </c>
      <c r="F28">
        <f>C28-B28</f>
        <v>-416729</v>
      </c>
      <c r="G28" s="192" t="str">
        <f ca="1">IF(C28&gt;表四—2016全区收入!C28,"本级预算大于全区，请核实!","")</f>
        <v>本级预算大于全区，请核实!</v>
      </c>
    </row>
    <row r="30" ht="30" customHeight="1" spans="1:5">
      <c r="A30" s="135"/>
      <c r="B30" s="135"/>
      <c r="C30" s="135"/>
      <c r="D30" s="135"/>
      <c r="E30" s="200"/>
    </row>
    <row r="31" ht="44.25" customHeight="1" spans="1:5">
      <c r="A31" s="135"/>
      <c r="B31" s="135"/>
      <c r="C31" s="135"/>
      <c r="D31" s="135"/>
      <c r="E31" s="200"/>
    </row>
    <row r="32" ht="29.25" customHeight="1" spans="1:5">
      <c r="A32" s="135"/>
      <c r="B32" s="135"/>
      <c r="C32" s="135"/>
      <c r="D32" s="135"/>
      <c r="E32" s="200"/>
    </row>
    <row r="33" ht="33" customHeight="1" spans="1:4">
      <c r="A33" s="135"/>
      <c r="B33" s="135"/>
      <c r="C33" s="135"/>
      <c r="D33" s="135"/>
    </row>
    <row r="180" spans="1:1">
      <c r="A180" s="140"/>
    </row>
    <row r="181" spans="1:1">
      <c r="A181" s="140"/>
    </row>
    <row r="182" spans="1:1">
      <c r="A182" s="140"/>
    </row>
    <row r="183" spans="1:1">
      <c r="A183" s="140"/>
    </row>
    <row r="184" spans="1:1">
      <c r="A184" s="140"/>
    </row>
    <row r="185" spans="1:1">
      <c r="A185" s="140"/>
    </row>
    <row r="186" spans="1:1">
      <c r="A186" s="140"/>
    </row>
    <row r="187" spans="1:1">
      <c r="A187" s="140"/>
    </row>
    <row r="188" spans="1:1">
      <c r="A188" s="140"/>
    </row>
    <row r="189" spans="1:1">
      <c r="A189" s="140"/>
    </row>
    <row r="190" spans="1:1">
      <c r="A190" s="140"/>
    </row>
    <row r="191" spans="1:1">
      <c r="A191" s="140"/>
    </row>
    <row r="192" spans="1:1">
      <c r="A192" s="140"/>
    </row>
  </sheetData>
  <mergeCells count="6">
    <mergeCell ref="A1:D1"/>
    <mergeCell ref="A2:D2"/>
    <mergeCell ref="A30:D30"/>
    <mergeCell ref="A31:D31"/>
    <mergeCell ref="A32:D32"/>
    <mergeCell ref="A33:D33"/>
  </mergeCells>
  <printOptions horizontalCentered="1" verticalCentered="1"/>
  <pageMargins left="0.747916666666667" right="0.747916666666667" top="0.488888888888889" bottom="0.529166666666667" header="0.511805555555556" footer="0.329166666666667"/>
  <pageSetup paperSize="9" orientation="portrait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81"/>
  <sheetViews>
    <sheetView showGridLines="0" showZeros="0" workbookViewId="0">
      <pane xSplit="1" ySplit="3" topLeftCell="B4" activePane="bottomRight" state="frozen"/>
      <selection/>
      <selection pane="topRight"/>
      <selection pane="bottomLeft"/>
      <selection pane="bottomRight" activeCell="J25" sqref="J25"/>
    </sheetView>
  </sheetViews>
  <sheetFormatPr defaultColWidth="9" defaultRowHeight="14.25"/>
  <cols>
    <col min="1" max="1" width="30" customWidth="1"/>
    <col min="2" max="2" width="15.25" style="160" customWidth="1"/>
    <col min="3" max="3" width="13.5" customWidth="1"/>
    <col min="4" max="4" width="11.875" customWidth="1"/>
    <col min="5" max="5" width="13.5" customWidth="1"/>
    <col min="6" max="6" width="9.625" customWidth="1"/>
    <col min="7" max="7" width="9.5" customWidth="1"/>
    <col min="8" max="8" width="11.25" customWidth="1"/>
    <col min="9" max="9" width="9.5" customWidth="1"/>
  </cols>
  <sheetData>
    <row r="1" ht="26.25" customHeight="1" spans="1:5">
      <c r="A1" s="141" t="s">
        <v>699</v>
      </c>
      <c r="B1" s="141"/>
      <c r="C1" s="141"/>
      <c r="D1" s="141"/>
      <c r="E1" s="141"/>
    </row>
    <row r="2" ht="26.25" customHeight="1" spans="1:5">
      <c r="A2" s="142" t="s">
        <v>1</v>
      </c>
      <c r="B2" s="142"/>
      <c r="C2" s="142"/>
      <c r="D2" s="142"/>
      <c r="E2" s="161"/>
    </row>
    <row r="3" ht="55.5" customHeight="1" spans="1:10">
      <c r="A3" s="162" t="s">
        <v>2</v>
      </c>
      <c r="B3" s="163" t="s">
        <v>700</v>
      </c>
      <c r="C3" s="164" t="s">
        <v>701</v>
      </c>
      <c r="D3" s="164" t="s">
        <v>5</v>
      </c>
      <c r="E3" s="181"/>
      <c r="F3" s="182" t="s">
        <v>702</v>
      </c>
      <c r="G3" s="182" t="s">
        <v>703</v>
      </c>
      <c r="J3" s="181"/>
    </row>
    <row r="4" ht="24" customHeight="1" spans="1:10">
      <c r="A4" s="140" t="s">
        <v>32</v>
      </c>
      <c r="B4" s="149">
        <v>683681</v>
      </c>
      <c r="C4" s="149">
        <f>SUM(F4:G4)</f>
        <v>864484</v>
      </c>
      <c r="D4" s="148">
        <f>IF(B4=0,0,(C4/B4-1)*100)</f>
        <v>26.4</v>
      </c>
      <c r="E4" s="183"/>
      <c r="F4" s="184">
        <v>759661</v>
      </c>
      <c r="G4" s="184">
        <v>104823</v>
      </c>
      <c r="I4" s="136">
        <f>C4-B4</f>
        <v>180803</v>
      </c>
      <c r="J4" s="188" t="str">
        <f ca="1">IF(C4&gt;表五—2016全区支出!C4,"本级预算大于全区，请核实!","")</f>
        <v>本级预算大于全区，请核实!</v>
      </c>
    </row>
    <row r="5" ht="24" customHeight="1" spans="1:10">
      <c r="A5" s="140" t="s">
        <v>33</v>
      </c>
      <c r="B5" s="149">
        <v>1416</v>
      </c>
      <c r="C5" s="149">
        <f t="shared" ref="C5:C25" si="0">SUM(F5:G5)</f>
        <v>1275</v>
      </c>
      <c r="D5" s="148">
        <f t="shared" ref="D5:D26" si="1">IF(B5=0,0,(C5/B5-1)*100)</f>
        <v>-10</v>
      </c>
      <c r="E5" s="167"/>
      <c r="F5" s="184">
        <v>1275</v>
      </c>
      <c r="G5" s="184"/>
      <c r="I5" s="136">
        <f t="shared" ref="I5:I28" si="2">C5-B5</f>
        <v>-141</v>
      </c>
      <c r="J5" s="188" t="str">
        <f ca="1">IF(C5&gt;表五—2016全区支出!C5,"本级预算大于全区，请核实!","")</f>
        <v>本级预算大于全区，请核实!</v>
      </c>
    </row>
    <row r="6" ht="24" customHeight="1" spans="1:10">
      <c r="A6" s="140" t="s">
        <v>34</v>
      </c>
      <c r="B6" s="149">
        <v>15879</v>
      </c>
      <c r="C6" s="149">
        <f t="shared" si="0"/>
        <v>21116</v>
      </c>
      <c r="D6" s="148">
        <f t="shared" si="1"/>
        <v>33</v>
      </c>
      <c r="E6" s="167"/>
      <c r="F6" s="184">
        <v>13595</v>
      </c>
      <c r="G6" s="184">
        <v>7521</v>
      </c>
      <c r="I6" s="136">
        <f t="shared" si="2"/>
        <v>5237</v>
      </c>
      <c r="J6" s="188" t="str">
        <f ca="1">IF(C6&gt;表五—2016全区支出!C6,"本级预算大于全区，请核实!","")</f>
        <v>本级预算大于全区，请核实!</v>
      </c>
    </row>
    <row r="7" ht="24" customHeight="1" spans="1:10">
      <c r="A7" s="140" t="s">
        <v>35</v>
      </c>
      <c r="B7" s="149">
        <v>615844</v>
      </c>
      <c r="C7" s="149">
        <f t="shared" si="0"/>
        <v>672085</v>
      </c>
      <c r="D7" s="148">
        <f t="shared" si="1"/>
        <v>9.1</v>
      </c>
      <c r="E7" s="167"/>
      <c r="F7" s="184">
        <v>576210</v>
      </c>
      <c r="G7" s="184">
        <v>95875</v>
      </c>
      <c r="I7" s="136">
        <f t="shared" si="2"/>
        <v>56241</v>
      </c>
      <c r="J7" s="188" t="str">
        <f ca="1">IF(C7&gt;表五—2016全区支出!C7,"本级预算大于全区，请核实!","")</f>
        <v>本级预算大于全区，请核实!</v>
      </c>
    </row>
    <row r="8" ht="24" customHeight="1" spans="1:10">
      <c r="A8" s="140" t="s">
        <v>36</v>
      </c>
      <c r="B8" s="149">
        <v>737842</v>
      </c>
      <c r="C8" s="149">
        <f t="shared" si="0"/>
        <v>1229058</v>
      </c>
      <c r="D8" s="148">
        <f t="shared" si="1"/>
        <v>66.6</v>
      </c>
      <c r="E8" s="167"/>
      <c r="F8" s="184">
        <v>663973</v>
      </c>
      <c r="G8" s="184">
        <v>565085</v>
      </c>
      <c r="I8" s="136">
        <f t="shared" si="2"/>
        <v>491216</v>
      </c>
      <c r="J8" s="188" t="str">
        <f ca="1">IF(C8&gt;表五—2016全区支出!C8,"本级预算大于全区，请核实!","")</f>
        <v>本级预算大于全区，请核实!</v>
      </c>
    </row>
    <row r="9" ht="24" customHeight="1" spans="1:10">
      <c r="A9" s="140" t="s">
        <v>37</v>
      </c>
      <c r="B9" s="149">
        <v>96685</v>
      </c>
      <c r="C9" s="149">
        <f t="shared" si="0"/>
        <v>98609</v>
      </c>
      <c r="D9" s="148">
        <f t="shared" si="1"/>
        <v>2</v>
      </c>
      <c r="E9" s="167"/>
      <c r="F9" s="184">
        <v>94134</v>
      </c>
      <c r="G9" s="184">
        <v>4475</v>
      </c>
      <c r="I9" s="136">
        <f t="shared" si="2"/>
        <v>1924</v>
      </c>
      <c r="J9" s="188" t="str">
        <f ca="1">IF(C9&gt;表五—2016全区支出!C9,"本级预算大于全区，请核实!","")</f>
        <v>本级预算大于全区，请核实!</v>
      </c>
    </row>
    <row r="10" ht="24" customHeight="1" spans="1:10">
      <c r="A10" s="140" t="s">
        <v>38</v>
      </c>
      <c r="B10" s="149">
        <v>228821</v>
      </c>
      <c r="C10" s="149">
        <f t="shared" si="0"/>
        <v>199418</v>
      </c>
      <c r="D10" s="148">
        <f t="shared" si="1"/>
        <v>-12.8</v>
      </c>
      <c r="E10" s="167"/>
      <c r="F10" s="184">
        <v>171986</v>
      </c>
      <c r="G10" s="184">
        <v>27432</v>
      </c>
      <c r="I10" s="136">
        <f t="shared" si="2"/>
        <v>-29403</v>
      </c>
      <c r="J10" s="188" t="str">
        <f ca="1">IF(C10&gt;表五—2016全区支出!C10,"本级预算大于全区，请核实!","")</f>
        <v>本级预算大于全区，请核实!</v>
      </c>
    </row>
    <row r="11" ht="24" customHeight="1" spans="1:10">
      <c r="A11" s="140" t="s">
        <v>39</v>
      </c>
      <c r="B11" s="149">
        <v>905952</v>
      </c>
      <c r="C11" s="149">
        <f t="shared" si="0"/>
        <v>1232789</v>
      </c>
      <c r="D11" s="148">
        <f t="shared" si="1"/>
        <v>36.1</v>
      </c>
      <c r="E11" s="167"/>
      <c r="F11" s="184">
        <v>672268</v>
      </c>
      <c r="G11" s="184">
        <v>560521</v>
      </c>
      <c r="I11" s="136">
        <f t="shared" si="2"/>
        <v>326837</v>
      </c>
      <c r="J11" s="188" t="str">
        <f ca="1">IF(C11&gt;表五—2016全区支出!C11,"本级预算大于全区，请核实!","")</f>
        <v>本级预算大于全区，请核实!</v>
      </c>
    </row>
    <row r="12" ht="24" customHeight="1" spans="1:10">
      <c r="A12" s="140" t="s">
        <v>40</v>
      </c>
      <c r="B12" s="149">
        <v>237162</v>
      </c>
      <c r="C12" s="149">
        <f t="shared" si="0"/>
        <v>413136</v>
      </c>
      <c r="D12" s="148">
        <f t="shared" si="1"/>
        <v>74.2</v>
      </c>
      <c r="E12" s="167"/>
      <c r="F12" s="184">
        <v>355391</v>
      </c>
      <c r="G12" s="184">
        <v>57745</v>
      </c>
      <c r="I12" s="136">
        <f t="shared" si="2"/>
        <v>175974</v>
      </c>
      <c r="J12" s="188" t="str">
        <f ca="1">IF(C12&gt;表五—2016全区支出!C12,"本级预算大于全区，请核实!","")</f>
        <v>本级预算大于全区，请核实!</v>
      </c>
    </row>
    <row r="13" ht="24" customHeight="1" spans="1:10">
      <c r="A13" s="140" t="s">
        <v>41</v>
      </c>
      <c r="B13" s="149">
        <v>142425</v>
      </c>
      <c r="C13" s="149">
        <f t="shared" si="0"/>
        <v>115737</v>
      </c>
      <c r="D13" s="148">
        <f t="shared" si="1"/>
        <v>-18.7</v>
      </c>
      <c r="E13" s="167"/>
      <c r="F13" s="184">
        <v>36855</v>
      </c>
      <c r="G13" s="184">
        <v>78882</v>
      </c>
      <c r="I13" s="136">
        <f t="shared" si="2"/>
        <v>-26688</v>
      </c>
      <c r="J13" s="188" t="str">
        <f ca="1">IF(C13&gt;表五—2016全区支出!C13,"本级预算大于全区，请核实!","")</f>
        <v>本级预算大于全区，请核实!</v>
      </c>
    </row>
    <row r="14" ht="24" customHeight="1" spans="1:10">
      <c r="A14" s="140" t="s">
        <v>42</v>
      </c>
      <c r="B14" s="149">
        <v>10597</v>
      </c>
      <c r="C14" s="149">
        <f t="shared" si="0"/>
        <v>9211</v>
      </c>
      <c r="D14" s="148">
        <f t="shared" si="1"/>
        <v>-13.1</v>
      </c>
      <c r="E14" s="167"/>
      <c r="F14" s="184">
        <v>9211</v>
      </c>
      <c r="G14" s="184"/>
      <c r="I14" s="136">
        <f t="shared" si="2"/>
        <v>-1386</v>
      </c>
      <c r="J14" s="188" t="str">
        <f ca="1">IF(C14&gt;表五—2016全区支出!C14,"本级预算大于全区，请核实!","")</f>
        <v/>
      </c>
    </row>
    <row r="15" ht="24" customHeight="1" spans="1:10">
      <c r="A15" s="140" t="s">
        <v>43</v>
      </c>
      <c r="B15" s="149">
        <v>748507</v>
      </c>
      <c r="C15" s="149">
        <f t="shared" si="0"/>
        <v>986646</v>
      </c>
      <c r="D15" s="148">
        <f t="shared" si="1"/>
        <v>31.8</v>
      </c>
      <c r="E15" s="167"/>
      <c r="F15" s="184">
        <v>484239</v>
      </c>
      <c r="G15" s="184">
        <v>502407</v>
      </c>
      <c r="I15" s="136">
        <f t="shared" si="2"/>
        <v>238139</v>
      </c>
      <c r="J15" s="188" t="str">
        <f ca="1">IF(C15&gt;表五—2016全区支出!C15,"本级预算大于全区，请核实!","")</f>
        <v>本级预算大于全区，请核实!</v>
      </c>
    </row>
    <row r="16" ht="24" customHeight="1" spans="1:10">
      <c r="A16" s="140" t="s">
        <v>44</v>
      </c>
      <c r="B16" s="149">
        <v>1387813</v>
      </c>
      <c r="C16" s="149">
        <f t="shared" si="0"/>
        <v>1287653</v>
      </c>
      <c r="D16" s="148">
        <f t="shared" si="1"/>
        <v>-7.2</v>
      </c>
      <c r="E16" s="167"/>
      <c r="F16" s="184">
        <v>742653</v>
      </c>
      <c r="G16" s="184">
        <v>545000</v>
      </c>
      <c r="I16" s="136">
        <f t="shared" si="2"/>
        <v>-100160</v>
      </c>
      <c r="J16" s="188" t="str">
        <f ca="1">IF(C16&gt;表五—2016全区支出!C16,"本级预算大于全区，请核实!","")</f>
        <v>本级预算大于全区，请核实!</v>
      </c>
    </row>
    <row r="17" ht="24" customHeight="1" spans="1:10">
      <c r="A17" s="140" t="s">
        <v>45</v>
      </c>
      <c r="B17" s="149">
        <v>99069</v>
      </c>
      <c r="C17" s="149">
        <f t="shared" si="0"/>
        <v>62060</v>
      </c>
      <c r="D17" s="148">
        <f t="shared" si="1"/>
        <v>-37.4</v>
      </c>
      <c r="E17" s="167"/>
      <c r="F17" s="184">
        <v>62060</v>
      </c>
      <c r="G17" s="184"/>
      <c r="I17" s="136">
        <f t="shared" si="2"/>
        <v>-37009</v>
      </c>
      <c r="J17" s="188" t="str">
        <f ca="1">IF(C17&gt;表五—2016全区支出!C17,"本级预算大于全区，请核实!","")</f>
        <v>本级预算大于全区，请核实!</v>
      </c>
    </row>
    <row r="18" ht="24" customHeight="1" spans="1:10">
      <c r="A18" s="140" t="s">
        <v>46</v>
      </c>
      <c r="B18" s="149">
        <v>95940</v>
      </c>
      <c r="C18" s="149">
        <f t="shared" si="0"/>
        <v>234163</v>
      </c>
      <c r="D18" s="148">
        <f t="shared" si="1"/>
        <v>144.1</v>
      </c>
      <c r="E18" s="167"/>
      <c r="F18" s="184">
        <v>59221</v>
      </c>
      <c r="G18" s="184">
        <v>174942</v>
      </c>
      <c r="I18" s="136">
        <f t="shared" si="2"/>
        <v>138223</v>
      </c>
      <c r="J18" s="188" t="str">
        <f ca="1">IF(C18&gt;表五—2016全区支出!C18,"本级预算大于全区，请核实!","")</f>
        <v>本级预算大于全区，请核实!</v>
      </c>
    </row>
    <row r="19" ht="24" customHeight="1" spans="1:10">
      <c r="A19" s="140" t="s">
        <v>47</v>
      </c>
      <c r="B19" s="149">
        <v>5380</v>
      </c>
      <c r="C19" s="149">
        <f t="shared" si="0"/>
        <v>5310</v>
      </c>
      <c r="D19" s="148">
        <f t="shared" si="1"/>
        <v>-1.3</v>
      </c>
      <c r="E19" s="167"/>
      <c r="F19" s="184">
        <v>5310</v>
      </c>
      <c r="G19" s="184"/>
      <c r="I19" s="136">
        <f t="shared" si="2"/>
        <v>-70</v>
      </c>
      <c r="J19" s="188" t="str">
        <f ca="1">IF(C19&gt;表五—2016全区支出!C19,"本级预算大于全区，请核实!","")</f>
        <v>本级预算大于全区，请核实!</v>
      </c>
    </row>
    <row r="20" ht="24" customHeight="1" spans="1:10">
      <c r="A20" s="153" t="s">
        <v>266</v>
      </c>
      <c r="B20" s="149"/>
      <c r="C20" s="149">
        <f t="shared" si="0"/>
        <v>0</v>
      </c>
      <c r="D20" s="148">
        <f t="shared" si="1"/>
        <v>0</v>
      </c>
      <c r="E20" s="167"/>
      <c r="F20" s="184"/>
      <c r="G20" s="184"/>
      <c r="I20" s="136">
        <f t="shared" si="2"/>
        <v>0</v>
      </c>
      <c r="J20" s="188" t="str">
        <f ca="1">IF(C20&gt;表五—2016全区支出!C20,"本级预算大于全区，请核实!","")</f>
        <v/>
      </c>
    </row>
    <row r="21" ht="24" customHeight="1" spans="1:10">
      <c r="A21" s="140" t="s">
        <v>267</v>
      </c>
      <c r="B21" s="149">
        <v>187672</v>
      </c>
      <c r="C21" s="149">
        <f t="shared" si="0"/>
        <v>122793</v>
      </c>
      <c r="D21" s="148">
        <f t="shared" si="1"/>
        <v>-34.6</v>
      </c>
      <c r="E21" s="167"/>
      <c r="F21" s="184">
        <v>122793</v>
      </c>
      <c r="G21" s="184"/>
      <c r="I21" s="136">
        <f t="shared" si="2"/>
        <v>-64879</v>
      </c>
      <c r="J21" s="188" t="str">
        <f ca="1">IF(C21&gt;表五—2016全区支出!C21,"本级预算大于全区，请核实!","")</f>
        <v>本级预算大于全区，请核实!</v>
      </c>
    </row>
    <row r="22" ht="24" customHeight="1" spans="1:10">
      <c r="A22" s="140" t="s">
        <v>268</v>
      </c>
      <c r="B22" s="149">
        <v>305350</v>
      </c>
      <c r="C22" s="149">
        <f t="shared" si="0"/>
        <v>77625</v>
      </c>
      <c r="D22" s="148">
        <f t="shared" si="1"/>
        <v>-74.6</v>
      </c>
      <c r="E22" s="167"/>
      <c r="F22" s="184"/>
      <c r="G22" s="184">
        <v>77625</v>
      </c>
      <c r="I22" s="136">
        <f t="shared" si="2"/>
        <v>-227725</v>
      </c>
      <c r="J22" s="188" t="str">
        <f ca="1">IF(C22&gt;表五—2016全区支出!C22,"本级预算大于全区，请核实!","")</f>
        <v>本级预算大于全区，请核实!</v>
      </c>
    </row>
    <row r="23" ht="24" customHeight="1" spans="1:10">
      <c r="A23" s="140" t="s">
        <v>269</v>
      </c>
      <c r="B23" s="149">
        <v>149334</v>
      </c>
      <c r="C23" s="149">
        <f t="shared" si="0"/>
        <v>131784</v>
      </c>
      <c r="D23" s="148">
        <f t="shared" si="1"/>
        <v>-11.8</v>
      </c>
      <c r="E23" s="167"/>
      <c r="F23" s="184">
        <v>89889</v>
      </c>
      <c r="G23" s="184">
        <v>41895</v>
      </c>
      <c r="I23" s="136">
        <f t="shared" si="2"/>
        <v>-17550</v>
      </c>
      <c r="J23" s="188" t="str">
        <f ca="1">IF(C23&gt;表五—2016全区支出!C23,"本级预算大于全区，请核实!","")</f>
        <v>本级预算大于全区，请核实!</v>
      </c>
    </row>
    <row r="24" ht="24" customHeight="1" spans="1:10">
      <c r="A24" s="140" t="s">
        <v>270</v>
      </c>
      <c r="B24" s="149">
        <v>60020</v>
      </c>
      <c r="C24" s="149">
        <f t="shared" si="0"/>
        <v>62000</v>
      </c>
      <c r="D24" s="148">
        <f t="shared" si="1"/>
        <v>3.3</v>
      </c>
      <c r="E24" s="167"/>
      <c r="F24" s="184">
        <v>62000</v>
      </c>
      <c r="G24" s="184"/>
      <c r="I24" s="136">
        <f t="shared" si="2"/>
        <v>1980</v>
      </c>
      <c r="J24" s="188" t="str">
        <f ca="1">IF(C24&gt;表五—2016全区支出!C24,"本级预算大于全区，请核实!","")</f>
        <v>本级预算大于全区，请核实!</v>
      </c>
    </row>
    <row r="25" ht="25.5" customHeight="1" spans="1:10">
      <c r="A25" s="140" t="s">
        <v>271</v>
      </c>
      <c r="B25" s="149">
        <v>314645</v>
      </c>
      <c r="C25" s="149">
        <f t="shared" si="0"/>
        <v>761037</v>
      </c>
      <c r="D25" s="148">
        <f t="shared" si="1"/>
        <v>141.9</v>
      </c>
      <c r="E25" s="167"/>
      <c r="F25" s="184">
        <v>761037</v>
      </c>
      <c r="G25" s="184"/>
      <c r="I25" s="136">
        <f t="shared" si="2"/>
        <v>446392</v>
      </c>
      <c r="J25" s="188" t="str">
        <f ca="1">IF(C25&gt;表五—2016全区支出!C25,"本级预算大于全区，请核实!","")</f>
        <v>本级预算大于全区，请核实!</v>
      </c>
    </row>
    <row r="26" ht="20.25" customHeight="1" spans="1:10">
      <c r="A26" s="140" t="s">
        <v>54</v>
      </c>
      <c r="B26" s="149">
        <v>1151883</v>
      </c>
      <c r="C26" s="149">
        <f>(SUM(F26:G26))+1280000</f>
        <v>1762211</v>
      </c>
      <c r="D26" s="148">
        <f t="shared" si="1"/>
        <v>53</v>
      </c>
      <c r="E26" s="175"/>
      <c r="F26" s="184">
        <v>443429</v>
      </c>
      <c r="G26" s="184">
        <v>38782</v>
      </c>
      <c r="I26" s="136">
        <f t="shared" si="2"/>
        <v>610328</v>
      </c>
      <c r="J26" s="188" t="str">
        <f ca="1">IF(C26&gt;表五—2016全区支出!C26,"本级预算大于全区，请核实!","")</f>
        <v>本级预算大于全区，请核实!</v>
      </c>
    </row>
    <row r="27" ht="20.25" customHeight="1" spans="1:10">
      <c r="A27" s="140"/>
      <c r="B27" s="176"/>
      <c r="C27" s="149"/>
      <c r="D27" s="174"/>
      <c r="E27" s="175"/>
      <c r="F27" s="184"/>
      <c r="G27" s="184"/>
      <c r="I27" s="136">
        <f t="shared" si="2"/>
        <v>0</v>
      </c>
      <c r="J27" s="188" t="str">
        <f ca="1">IF(C27&gt;表五—2016全区支出!C27,"本级预算大于全区，请核实!","")</f>
        <v/>
      </c>
    </row>
    <row r="28" ht="27" customHeight="1" spans="1:10">
      <c r="A28" s="156" t="s">
        <v>141</v>
      </c>
      <c r="B28" s="177">
        <f t="shared" ref="B28:G28" si="3">SUM(B4:B26)</f>
        <v>8181917</v>
      </c>
      <c r="C28" s="177">
        <f>SUM(C4:C27)</f>
        <v>10350200</v>
      </c>
      <c r="D28" s="178">
        <f>IF(B28=0,0,(C28/B28-1)*100)</f>
        <v>26.5</v>
      </c>
      <c r="E28" s="175"/>
      <c r="F28" s="184">
        <f t="shared" si="3"/>
        <v>6187190</v>
      </c>
      <c r="G28" s="184">
        <f t="shared" si="3"/>
        <v>2883010</v>
      </c>
      <c r="H28" s="185">
        <f>SUM(F28:G28,F29)-C28-C32</f>
        <v>0</v>
      </c>
      <c r="I28" s="136">
        <f t="shared" si="2"/>
        <v>2168283</v>
      </c>
      <c r="J28" s="188" t="str">
        <f ca="1">IF(C28&gt;表五—2016全区支出!C28,"本级预算大于全区，请核实!","")</f>
        <v>本级预算大于全区，请核实!</v>
      </c>
    </row>
    <row r="29" spans="3:7">
      <c r="C29" s="179"/>
      <c r="E29" s="186" t="s">
        <v>248</v>
      </c>
      <c r="F29" s="171">
        <v>1280000</v>
      </c>
      <c r="G29" s="187" t="s">
        <v>704</v>
      </c>
    </row>
    <row r="30" spans="1:1">
      <c r="A30" s="55"/>
    </row>
    <row r="31" spans="4:4">
      <c r="D31" s="136">
        <f>C28-B28</f>
        <v>2168283</v>
      </c>
    </row>
    <row r="32" spans="2:4">
      <c r="B32" s="172"/>
      <c r="D32" s="55"/>
    </row>
    <row r="169" spans="1:1">
      <c r="A169" s="140"/>
    </row>
    <row r="170" spans="1:1">
      <c r="A170" s="140"/>
    </row>
    <row r="171" spans="1:1">
      <c r="A171" s="140"/>
    </row>
    <row r="172" spans="1:1">
      <c r="A172" s="140"/>
    </row>
    <row r="173" spans="1:1">
      <c r="A173" s="140"/>
    </row>
    <row r="174" spans="1:1">
      <c r="A174" s="140"/>
    </row>
    <row r="175" spans="1:1">
      <c r="A175" s="140"/>
    </row>
    <row r="176" spans="1:1">
      <c r="A176" s="140"/>
    </row>
    <row r="177" spans="1:1">
      <c r="A177" s="140"/>
    </row>
    <row r="178" spans="1:1">
      <c r="A178" s="140"/>
    </row>
    <row r="179" spans="1:1">
      <c r="A179" s="140"/>
    </row>
    <row r="180" spans="1:1">
      <c r="A180" s="140"/>
    </row>
    <row r="181" spans="1:1">
      <c r="A181" s="140"/>
    </row>
  </sheetData>
  <mergeCells count="2">
    <mergeCell ref="A1:D1"/>
    <mergeCell ref="A2:D2"/>
  </mergeCells>
  <printOptions horizontalCentered="1" verticalCentered="1"/>
  <pageMargins left="0.229166666666667" right="0.279166666666667" top="0.76875" bottom="0.529166666666667" header="0.511805555555556" footer="0.329166666666667"/>
  <pageSetup paperSize="9" orientation="portrait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81"/>
  <sheetViews>
    <sheetView showGridLines="0" showZeros="0" workbookViewId="0">
      <pane xSplit="1" ySplit="3" topLeftCell="B4" activePane="bottomRight" state="frozen"/>
      <selection/>
      <selection pane="topRight"/>
      <selection pane="bottomLeft"/>
      <selection pane="bottomRight" activeCell="F28" sqref="F28"/>
    </sheetView>
  </sheetViews>
  <sheetFormatPr defaultColWidth="9" defaultRowHeight="14.25"/>
  <cols>
    <col min="1" max="1" width="38.625" customWidth="1"/>
    <col min="2" max="2" width="12.625" style="160" customWidth="1"/>
    <col min="3" max="4" width="12.625" customWidth="1"/>
    <col min="5" max="5" width="13.5" customWidth="1"/>
    <col min="6" max="6" width="19.25" customWidth="1"/>
    <col min="7" max="7" width="9.5" customWidth="1"/>
    <col min="12" max="12" width="9.5" customWidth="1"/>
  </cols>
  <sheetData>
    <row r="1" ht="26.25" customHeight="1" spans="1:5">
      <c r="A1" s="141" t="s">
        <v>705</v>
      </c>
      <c r="B1" s="141"/>
      <c r="C1" s="141"/>
      <c r="D1" s="141"/>
      <c r="E1" s="141"/>
    </row>
    <row r="2" ht="26.25" customHeight="1" spans="1:5">
      <c r="A2" s="142" t="s">
        <v>1</v>
      </c>
      <c r="B2" s="142"/>
      <c r="C2" s="142"/>
      <c r="D2" s="142"/>
      <c r="E2" s="161"/>
    </row>
    <row r="3" ht="55.5" customHeight="1" spans="1:12">
      <c r="A3" s="162" t="s">
        <v>2</v>
      </c>
      <c r="B3" s="163" t="s">
        <v>700</v>
      </c>
      <c r="C3" s="164" t="s">
        <v>701</v>
      </c>
      <c r="D3" s="164" t="s">
        <v>5</v>
      </c>
      <c r="E3" s="165"/>
      <c r="G3" s="166" t="s">
        <v>706</v>
      </c>
      <c r="H3" s="166" t="s">
        <v>703</v>
      </c>
      <c r="J3" t="s">
        <v>2</v>
      </c>
      <c r="K3" s="180" t="s">
        <v>707</v>
      </c>
      <c r="L3" s="55" t="s">
        <v>703</v>
      </c>
    </row>
    <row r="4" ht="24" customHeight="1" spans="1:12">
      <c r="A4" s="140" t="s">
        <v>584</v>
      </c>
      <c r="B4" s="149">
        <v>1097769</v>
      </c>
      <c r="C4" s="149">
        <f>SUM(G4:H4)</f>
        <v>1016142</v>
      </c>
      <c r="D4" s="148">
        <f>IF(B4=0,0,(C4/B4-1)*100)</f>
        <v>-7.4</v>
      </c>
      <c r="E4" s="167"/>
      <c r="F4" s="168" t="s">
        <v>708</v>
      </c>
      <c r="G4" s="169">
        <v>1003773</v>
      </c>
      <c r="H4" s="168">
        <v>12369</v>
      </c>
      <c r="J4" t="s">
        <v>584</v>
      </c>
      <c r="K4">
        <v>1097768.74</v>
      </c>
      <c r="L4" s="136"/>
    </row>
    <row r="5" ht="24" customHeight="1" spans="1:12">
      <c r="A5" s="140" t="s">
        <v>585</v>
      </c>
      <c r="B5" s="149">
        <v>1167944</v>
      </c>
      <c r="C5" s="149">
        <f t="shared" ref="C5:C14" si="0">SUM(G5:H5)</f>
        <v>1090493</v>
      </c>
      <c r="D5" s="148">
        <f t="shared" ref="D5:D28" si="1">IF(B5=0,0,(C5/B5-1)*100)</f>
        <v>-6.6</v>
      </c>
      <c r="E5" s="167"/>
      <c r="F5" s="168" t="s">
        <v>709</v>
      </c>
      <c r="G5" s="169">
        <v>1078053</v>
      </c>
      <c r="H5" s="168">
        <v>12440</v>
      </c>
      <c r="J5" t="s">
        <v>585</v>
      </c>
      <c r="K5">
        <v>1055369.7</v>
      </c>
      <c r="L5" s="136">
        <v>112574</v>
      </c>
    </row>
    <row r="6" ht="24" customHeight="1" spans="1:12">
      <c r="A6" s="140" t="s">
        <v>586</v>
      </c>
      <c r="B6" s="149">
        <v>1472657</v>
      </c>
      <c r="C6" s="149">
        <f t="shared" si="0"/>
        <v>2536213</v>
      </c>
      <c r="D6" s="148">
        <f t="shared" si="1"/>
        <v>72.2</v>
      </c>
      <c r="E6" s="167"/>
      <c r="F6" s="168" t="s">
        <v>710</v>
      </c>
      <c r="G6" s="169">
        <v>1310078</v>
      </c>
      <c r="H6" s="168">
        <v>1226135</v>
      </c>
      <c r="J6" t="s">
        <v>586</v>
      </c>
      <c r="K6">
        <v>1265342.89</v>
      </c>
      <c r="L6" s="136">
        <v>207314</v>
      </c>
    </row>
    <row r="7" ht="24" customHeight="1" spans="1:12">
      <c r="A7" s="140" t="s">
        <v>587</v>
      </c>
      <c r="B7" s="149">
        <v>16182</v>
      </c>
      <c r="C7" s="149">
        <f t="shared" si="0"/>
        <v>19214</v>
      </c>
      <c r="D7" s="148">
        <f t="shared" si="1"/>
        <v>18.7</v>
      </c>
      <c r="E7" s="167"/>
      <c r="F7" s="168" t="s">
        <v>711</v>
      </c>
      <c r="G7" s="169">
        <v>19214</v>
      </c>
      <c r="H7" s="168"/>
      <c r="J7" t="s">
        <v>587</v>
      </c>
      <c r="K7">
        <v>16182</v>
      </c>
      <c r="L7" s="136"/>
    </row>
    <row r="8" ht="24" customHeight="1" spans="1:12">
      <c r="A8" s="140" t="s">
        <v>712</v>
      </c>
      <c r="B8" s="149">
        <v>100155</v>
      </c>
      <c r="C8" s="149">
        <f t="shared" si="0"/>
        <v>303938</v>
      </c>
      <c r="D8" s="148">
        <f t="shared" si="1"/>
        <v>203.5</v>
      </c>
      <c r="E8" s="167"/>
      <c r="F8" s="168" t="s">
        <v>596</v>
      </c>
      <c r="G8" s="169">
        <v>303938</v>
      </c>
      <c r="H8" s="168"/>
      <c r="J8" t="s">
        <v>712</v>
      </c>
      <c r="K8">
        <v>100155</v>
      </c>
      <c r="L8" s="136"/>
    </row>
    <row r="9" ht="24" customHeight="1" spans="1:12">
      <c r="A9" s="140" t="s">
        <v>713</v>
      </c>
      <c r="B9" s="149">
        <v>0</v>
      </c>
      <c r="C9" s="149">
        <f t="shared" si="0"/>
        <v>0</v>
      </c>
      <c r="D9" s="148">
        <f t="shared" si="1"/>
        <v>0</v>
      </c>
      <c r="E9" s="167"/>
      <c r="F9" s="168"/>
      <c r="G9" s="169"/>
      <c r="H9" s="168"/>
      <c r="J9" t="s">
        <v>713</v>
      </c>
      <c r="K9">
        <v>0</v>
      </c>
      <c r="L9" s="136"/>
    </row>
    <row r="10" ht="24" customHeight="1" spans="1:12">
      <c r="A10" s="140" t="s">
        <v>714</v>
      </c>
      <c r="B10" s="149">
        <v>255922</v>
      </c>
      <c r="C10" s="149">
        <f t="shared" si="0"/>
        <v>774829</v>
      </c>
      <c r="D10" s="148">
        <f t="shared" si="1"/>
        <v>202.8</v>
      </c>
      <c r="E10" s="167"/>
      <c r="F10" s="168" t="s">
        <v>715</v>
      </c>
      <c r="G10" s="169">
        <v>774829</v>
      </c>
      <c r="H10" s="168"/>
      <c r="J10" t="s">
        <v>714</v>
      </c>
      <c r="K10">
        <v>255922.41</v>
      </c>
      <c r="L10" s="136"/>
    </row>
    <row r="11" ht="24" customHeight="1" spans="1:12">
      <c r="A11" s="140" t="s">
        <v>716</v>
      </c>
      <c r="B11" s="149">
        <v>107250</v>
      </c>
      <c r="C11" s="149">
        <f t="shared" si="0"/>
        <v>0</v>
      </c>
      <c r="D11" s="148">
        <f t="shared" si="1"/>
        <v>-100</v>
      </c>
      <c r="E11" s="167"/>
      <c r="F11" s="168"/>
      <c r="G11" s="169"/>
      <c r="H11" s="168"/>
      <c r="J11" t="s">
        <v>716</v>
      </c>
      <c r="K11">
        <v>107250</v>
      </c>
      <c r="L11" s="136"/>
    </row>
    <row r="12" ht="24" customHeight="1" spans="1:12">
      <c r="A12" s="140" t="s">
        <v>717</v>
      </c>
      <c r="B12" s="149">
        <v>931898</v>
      </c>
      <c r="C12" s="149">
        <f t="shared" si="0"/>
        <v>137614</v>
      </c>
      <c r="D12" s="148">
        <f t="shared" si="1"/>
        <v>-85.2</v>
      </c>
      <c r="E12" s="167"/>
      <c r="F12" s="168" t="s">
        <v>718</v>
      </c>
      <c r="G12" s="169">
        <v>140</v>
      </c>
      <c r="H12" s="168">
        <v>137474</v>
      </c>
      <c r="J12" t="s">
        <v>717</v>
      </c>
      <c r="K12">
        <v>337441.14</v>
      </c>
      <c r="L12" s="136">
        <v>594457</v>
      </c>
    </row>
    <row r="13" ht="24" customHeight="1" spans="1:12">
      <c r="A13" s="140" t="s">
        <v>719</v>
      </c>
      <c r="B13" s="149">
        <v>506742</v>
      </c>
      <c r="C13" s="149">
        <f t="shared" si="0"/>
        <v>213181</v>
      </c>
      <c r="D13" s="148">
        <f t="shared" si="1"/>
        <v>-57.9</v>
      </c>
      <c r="E13" s="167"/>
      <c r="F13" s="168" t="s">
        <v>720</v>
      </c>
      <c r="G13" s="169">
        <v>174113</v>
      </c>
      <c r="H13" s="168">
        <v>39068</v>
      </c>
      <c r="J13" t="s">
        <v>719</v>
      </c>
      <c r="K13">
        <v>306577.33</v>
      </c>
      <c r="L13" s="136">
        <v>200165</v>
      </c>
    </row>
    <row r="14" ht="24" customHeight="1" spans="1:12">
      <c r="A14" s="140" t="s">
        <v>721</v>
      </c>
      <c r="B14" s="149">
        <v>0</v>
      </c>
      <c r="C14" s="149">
        <f t="shared" si="0"/>
        <v>0</v>
      </c>
      <c r="D14" s="148">
        <f t="shared" si="1"/>
        <v>0</v>
      </c>
      <c r="E14" s="167"/>
      <c r="F14" s="168"/>
      <c r="G14" s="169"/>
      <c r="H14" s="168"/>
      <c r="J14" t="s">
        <v>721</v>
      </c>
      <c r="K14">
        <v>0</v>
      </c>
      <c r="L14" s="136"/>
    </row>
    <row r="15" ht="24" customHeight="1" spans="1:12">
      <c r="A15" s="140" t="s">
        <v>722</v>
      </c>
      <c r="B15" s="149">
        <v>2525398</v>
      </c>
      <c r="C15" s="149">
        <f>(SUM(G15:H15))+1280000</f>
        <v>4258576</v>
      </c>
      <c r="D15" s="148">
        <f t="shared" si="1"/>
        <v>68.6</v>
      </c>
      <c r="E15" s="167"/>
      <c r="F15" s="168" t="s">
        <v>579</v>
      </c>
      <c r="G15" s="169">
        <v>1523052</v>
      </c>
      <c r="H15" s="168">
        <v>1455524</v>
      </c>
      <c r="J15" t="s">
        <v>722</v>
      </c>
      <c r="K15">
        <v>1459775.79</v>
      </c>
      <c r="L15" s="136">
        <v>1065622</v>
      </c>
    </row>
    <row r="16" ht="24" customHeight="1" spans="1:12">
      <c r="A16" s="140"/>
      <c r="B16" s="149"/>
      <c r="C16" s="149"/>
      <c r="D16" s="148">
        <f t="shared" si="1"/>
        <v>0</v>
      </c>
      <c r="E16" s="167"/>
      <c r="G16" s="170">
        <f t="shared" ref="G16:L16" si="2">SUM(G4:G15)</f>
        <v>6187190</v>
      </c>
      <c r="H16" s="170">
        <f t="shared" si="2"/>
        <v>2883010</v>
      </c>
      <c r="K16">
        <f t="shared" si="2"/>
        <v>6001785</v>
      </c>
      <c r="L16">
        <f t="shared" si="2"/>
        <v>2180132</v>
      </c>
    </row>
    <row r="17" ht="24" customHeight="1" spans="1:11">
      <c r="A17" s="140"/>
      <c r="B17" s="149"/>
      <c r="C17" s="149"/>
      <c r="D17" s="148">
        <f t="shared" si="1"/>
        <v>0</v>
      </c>
      <c r="E17" s="167"/>
      <c r="G17" s="170">
        <f>SUM(G16:H16)</f>
        <v>9070200</v>
      </c>
      <c r="H17" s="171"/>
      <c r="K17">
        <f>SUM(K16:L16)</f>
        <v>8181917</v>
      </c>
    </row>
    <row r="18" ht="24" customHeight="1" spans="1:7">
      <c r="A18" s="140"/>
      <c r="B18" s="149"/>
      <c r="C18" s="149"/>
      <c r="D18" s="148">
        <f t="shared" si="1"/>
        <v>0</v>
      </c>
      <c r="E18" s="167"/>
      <c r="F18" s="161" t="s">
        <v>248</v>
      </c>
      <c r="G18" s="171">
        <v>1280000</v>
      </c>
    </row>
    <row r="19" ht="24" customHeight="1" spans="1:7">
      <c r="A19" s="140"/>
      <c r="B19" s="149"/>
      <c r="C19" s="149"/>
      <c r="D19" s="148">
        <f t="shared" si="1"/>
        <v>0</v>
      </c>
      <c r="E19" s="167"/>
      <c r="F19" s="172" t="s">
        <v>278</v>
      </c>
      <c r="G19" s="173">
        <f>SUM(G17:G18)</f>
        <v>10350200</v>
      </c>
    </row>
    <row r="20" ht="24" customHeight="1" spans="1:5">
      <c r="A20" s="153"/>
      <c r="B20" s="149"/>
      <c r="C20" s="149"/>
      <c r="D20" s="148">
        <f t="shared" si="1"/>
        <v>0</v>
      </c>
      <c r="E20" s="167"/>
    </row>
    <row r="21" ht="24" customHeight="1" spans="1:5">
      <c r="A21" s="140"/>
      <c r="B21" s="149"/>
      <c r="C21" s="149"/>
      <c r="D21" s="148">
        <f t="shared" si="1"/>
        <v>0</v>
      </c>
      <c r="E21" s="167"/>
    </row>
    <row r="22" ht="24" customHeight="1" spans="1:5">
      <c r="A22" s="140"/>
      <c r="B22" s="149"/>
      <c r="C22" s="149"/>
      <c r="D22" s="148">
        <f t="shared" si="1"/>
        <v>0</v>
      </c>
      <c r="E22" s="167"/>
    </row>
    <row r="23" ht="24" customHeight="1" spans="1:5">
      <c r="A23" s="140"/>
      <c r="B23" s="149"/>
      <c r="C23" s="149"/>
      <c r="D23" s="148">
        <f t="shared" si="1"/>
        <v>0</v>
      </c>
      <c r="E23" s="167"/>
    </row>
    <row r="24" ht="24" customHeight="1" spans="1:5">
      <c r="A24" s="140"/>
      <c r="B24" s="149"/>
      <c r="C24" s="149"/>
      <c r="D24" s="148">
        <f t="shared" si="1"/>
        <v>0</v>
      </c>
      <c r="E24" s="167"/>
    </row>
    <row r="25" ht="25.5" customHeight="1" spans="1:5">
      <c r="A25" s="140"/>
      <c r="B25" s="149"/>
      <c r="C25" s="149"/>
      <c r="D25" s="148">
        <f t="shared" si="1"/>
        <v>0</v>
      </c>
      <c r="E25" s="167"/>
    </row>
    <row r="26" ht="20.25" customHeight="1" spans="1:5">
      <c r="A26" s="140"/>
      <c r="B26" s="149"/>
      <c r="C26" s="149"/>
      <c r="D26" s="174"/>
      <c r="E26" s="175"/>
    </row>
    <row r="27" ht="20.25" customHeight="1" spans="1:5">
      <c r="A27" s="140"/>
      <c r="B27" s="176"/>
      <c r="C27" s="149"/>
      <c r="D27" s="174"/>
      <c r="E27" s="175"/>
    </row>
    <row r="28" ht="27" customHeight="1" spans="1:6">
      <c r="A28" s="156" t="s">
        <v>141</v>
      </c>
      <c r="B28" s="177">
        <f>SUM(B4:B15)</f>
        <v>8181917</v>
      </c>
      <c r="C28" s="177">
        <f>SUM(C4:C27)</f>
        <v>10350200</v>
      </c>
      <c r="D28" s="178">
        <f t="shared" si="1"/>
        <v>26.5</v>
      </c>
      <c r="E28" s="175"/>
      <c r="F28" t="str">
        <f ca="1">IF(C28&lt;&gt;表十一—本级支出!C28,"经济分类支出合计&lt;&gt;功能分类支出合计","")</f>
        <v/>
      </c>
    </row>
    <row r="29" spans="3:3">
      <c r="C29" s="179"/>
    </row>
    <row r="30" spans="1:1">
      <c r="A30" s="55"/>
    </row>
    <row r="32" spans="4:4">
      <c r="D32" s="55"/>
    </row>
    <row r="169" spans="1:1">
      <c r="A169" s="140"/>
    </row>
    <row r="170" spans="1:1">
      <c r="A170" s="140"/>
    </row>
    <row r="171" spans="1:1">
      <c r="A171" s="140"/>
    </row>
    <row r="172" spans="1:1">
      <c r="A172" s="140"/>
    </row>
    <row r="173" spans="1:1">
      <c r="A173" s="140"/>
    </row>
    <row r="174" spans="1:1">
      <c r="A174" s="140"/>
    </row>
    <row r="175" spans="1:1">
      <c r="A175" s="140"/>
    </row>
    <row r="176" spans="1:1">
      <c r="A176" s="140"/>
    </row>
    <row r="177" spans="1:1">
      <c r="A177" s="140"/>
    </row>
    <row r="178" spans="1:1">
      <c r="A178" s="140"/>
    </row>
    <row r="179" spans="1:1">
      <c r="A179" s="140"/>
    </row>
    <row r="180" spans="1:1">
      <c r="A180" s="140"/>
    </row>
    <row r="181" spans="1:1">
      <c r="A181" s="140"/>
    </row>
  </sheetData>
  <mergeCells count="2">
    <mergeCell ref="A1:D1"/>
    <mergeCell ref="A2:D2"/>
  </mergeCells>
  <printOptions horizontalCentered="1" verticalCentered="1"/>
  <pageMargins left="0.229166666666667" right="0.279166666666667" top="0.76875" bottom="0.529166666666667" header="0.511805555555556" footer="0.329166666666667"/>
  <pageSetup paperSize="9" orientation="portrait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83"/>
  <sheetViews>
    <sheetView showGridLines="0" showZeros="0" topLeftCell="A7" workbookViewId="0">
      <selection activeCell="G37" sqref="G37"/>
    </sheetView>
  </sheetViews>
  <sheetFormatPr defaultColWidth="9" defaultRowHeight="14.25" outlineLevelCol="5"/>
  <cols>
    <col min="1" max="1" width="43.625" customWidth="1"/>
    <col min="2" max="4" width="12.375" customWidth="1"/>
  </cols>
  <sheetData>
    <row r="1" ht="26.25" customHeight="1" spans="1:4">
      <c r="A1" s="141" t="s">
        <v>723</v>
      </c>
      <c r="B1" s="141"/>
      <c r="C1" s="141"/>
      <c r="D1" s="141"/>
    </row>
    <row r="2" ht="26.25" customHeight="1" spans="1:4">
      <c r="A2" s="142" t="s">
        <v>1</v>
      </c>
      <c r="B2" s="142"/>
      <c r="C2" s="142"/>
      <c r="D2" s="142"/>
    </row>
    <row r="3" ht="55.5" customHeight="1" spans="1:4">
      <c r="A3" s="143" t="s">
        <v>2</v>
      </c>
      <c r="B3" s="144" t="s">
        <v>724</v>
      </c>
      <c r="C3" s="145" t="s">
        <v>725</v>
      </c>
      <c r="D3" s="145" t="s">
        <v>726</v>
      </c>
    </row>
    <row r="4" ht="25.5" customHeight="1" spans="1:6">
      <c r="A4" s="146" t="s">
        <v>727</v>
      </c>
      <c r="B4" s="147">
        <f>SUM(B5:B6)</f>
        <v>368036</v>
      </c>
      <c r="C4" s="147">
        <f>SUM(C5:C6)</f>
        <v>379077</v>
      </c>
      <c r="D4" s="148">
        <f>IF(B4=0,0,(C4/B4-1)*100)</f>
        <v>3</v>
      </c>
      <c r="F4" s="136">
        <f>C4-B4</f>
        <v>11041</v>
      </c>
    </row>
    <row r="5" ht="25.5" customHeight="1" spans="1:6">
      <c r="A5" s="140" t="s">
        <v>728</v>
      </c>
      <c r="B5" s="149">
        <v>265634</v>
      </c>
      <c r="C5" s="149">
        <v>276675</v>
      </c>
      <c r="D5" s="148">
        <f t="shared" ref="D5:D23" si="0">IF(B5=0,0,(C5/B5-1)*100)</f>
        <v>4.2</v>
      </c>
      <c r="F5" s="136">
        <f t="shared" ref="F5:F25" si="1">C5-B5</f>
        <v>11041</v>
      </c>
    </row>
    <row r="6" ht="25.5" customHeight="1" spans="1:6">
      <c r="A6" s="140" t="s">
        <v>729</v>
      </c>
      <c r="B6" s="149">
        <v>102402</v>
      </c>
      <c r="C6" s="149">
        <v>102402</v>
      </c>
      <c r="D6" s="148">
        <f t="shared" si="0"/>
        <v>0</v>
      </c>
      <c r="F6" s="136">
        <f t="shared" si="1"/>
        <v>0</v>
      </c>
    </row>
    <row r="7" ht="25.5" customHeight="1" spans="1:6">
      <c r="A7" s="150" t="s">
        <v>730</v>
      </c>
      <c r="B7" s="151">
        <f>SUM(B8:B22)</f>
        <v>5805146</v>
      </c>
      <c r="C7" s="151">
        <f>SUM(C8:C22)</f>
        <v>5851612</v>
      </c>
      <c r="D7" s="148">
        <f t="shared" si="0"/>
        <v>0.8</v>
      </c>
      <c r="F7" s="136">
        <f t="shared" si="1"/>
        <v>46466</v>
      </c>
    </row>
    <row r="8" ht="25.5" customHeight="1" spans="1:6">
      <c r="A8" s="140" t="s">
        <v>731</v>
      </c>
      <c r="B8" s="149">
        <v>194538</v>
      </c>
      <c r="C8" s="149">
        <v>194538</v>
      </c>
      <c r="D8" s="148">
        <f t="shared" si="0"/>
        <v>0</v>
      </c>
      <c r="F8" s="136">
        <f t="shared" si="1"/>
        <v>0</v>
      </c>
    </row>
    <row r="9" ht="25.5" customHeight="1" spans="1:6">
      <c r="A9" s="140" t="s">
        <v>732</v>
      </c>
      <c r="B9" s="149">
        <v>2010697</v>
      </c>
      <c r="C9" s="149">
        <v>2057926</v>
      </c>
      <c r="D9" s="148">
        <f t="shared" si="0"/>
        <v>2.3</v>
      </c>
      <c r="F9" s="136">
        <f t="shared" si="1"/>
        <v>47229</v>
      </c>
    </row>
    <row r="10" ht="25.5" customHeight="1" spans="1:6">
      <c r="A10" s="152" t="s">
        <v>733</v>
      </c>
      <c r="B10" s="149">
        <v>161050</v>
      </c>
      <c r="C10" s="149">
        <v>192350</v>
      </c>
      <c r="D10" s="148">
        <f t="shared" si="0"/>
        <v>19.4</v>
      </c>
      <c r="F10" s="136">
        <f t="shared" si="1"/>
        <v>31300</v>
      </c>
    </row>
    <row r="11" ht="25.5" customHeight="1" spans="1:6">
      <c r="A11" s="140" t="s">
        <v>734</v>
      </c>
      <c r="B11" s="149">
        <v>1289227</v>
      </c>
      <c r="C11" s="149">
        <v>1289227</v>
      </c>
      <c r="D11" s="148">
        <f t="shared" si="0"/>
        <v>0</v>
      </c>
      <c r="F11" s="136">
        <f t="shared" si="1"/>
        <v>0</v>
      </c>
    </row>
    <row r="12" ht="25.5" customHeight="1" spans="1:6">
      <c r="A12" s="140" t="s">
        <v>735</v>
      </c>
      <c r="B12" s="149">
        <v>152837</v>
      </c>
      <c r="C12" s="149">
        <v>135608</v>
      </c>
      <c r="D12" s="148">
        <f t="shared" si="0"/>
        <v>-11.3</v>
      </c>
      <c r="F12" s="136">
        <f t="shared" si="1"/>
        <v>-17229</v>
      </c>
    </row>
    <row r="13" ht="25.5" customHeight="1" spans="1:6">
      <c r="A13" s="140" t="s">
        <v>736</v>
      </c>
      <c r="B13" s="149">
        <v>475172</v>
      </c>
      <c r="C13" s="149">
        <v>519499</v>
      </c>
      <c r="D13" s="148">
        <f t="shared" si="0"/>
        <v>9.3</v>
      </c>
      <c r="F13" s="136">
        <f t="shared" si="1"/>
        <v>44327</v>
      </c>
    </row>
    <row r="14" ht="25.5" customHeight="1" spans="1:6">
      <c r="A14" s="140" t="s">
        <v>737</v>
      </c>
      <c r="B14" s="149">
        <v>70860</v>
      </c>
      <c r="C14" s="149">
        <v>136781</v>
      </c>
      <c r="D14" s="148">
        <f t="shared" si="0"/>
        <v>93</v>
      </c>
      <c r="F14" s="136">
        <f t="shared" si="1"/>
        <v>65921</v>
      </c>
    </row>
    <row r="15" ht="25.5" customHeight="1" spans="1:6">
      <c r="A15" s="140" t="s">
        <v>738</v>
      </c>
      <c r="B15" s="149">
        <v>63399</v>
      </c>
      <c r="C15" s="149">
        <v>65156</v>
      </c>
      <c r="D15" s="148">
        <f t="shared" si="0"/>
        <v>2.8</v>
      </c>
      <c r="F15" s="136">
        <f t="shared" si="1"/>
        <v>1757</v>
      </c>
    </row>
    <row r="16" ht="25.5" customHeight="1" spans="1:6">
      <c r="A16" s="152" t="s">
        <v>739</v>
      </c>
      <c r="B16" s="149"/>
      <c r="C16" s="149">
        <v>130963</v>
      </c>
      <c r="D16" s="148">
        <f t="shared" si="0"/>
        <v>0</v>
      </c>
      <c r="F16" s="136">
        <f t="shared" si="1"/>
        <v>130963</v>
      </c>
    </row>
    <row r="17" ht="25.5" customHeight="1" spans="1:6">
      <c r="A17" s="152" t="s">
        <v>740</v>
      </c>
      <c r="B17" s="149">
        <v>177888</v>
      </c>
      <c r="C17" s="149">
        <v>28709</v>
      </c>
      <c r="D17" s="148">
        <f t="shared" si="0"/>
        <v>-83.9</v>
      </c>
      <c r="F17" s="136">
        <f t="shared" si="1"/>
        <v>-149179</v>
      </c>
    </row>
    <row r="18" ht="25.5" customHeight="1" spans="1:6">
      <c r="A18" s="152" t="s">
        <v>741</v>
      </c>
      <c r="B18" s="149">
        <v>293852</v>
      </c>
      <c r="C18" s="149">
        <v>348470</v>
      </c>
      <c r="D18" s="148">
        <f t="shared" si="0"/>
        <v>18.6</v>
      </c>
      <c r="F18" s="136">
        <f t="shared" si="1"/>
        <v>54618</v>
      </c>
    </row>
    <row r="19" ht="25.5" customHeight="1" spans="1:6">
      <c r="A19" s="152" t="s">
        <v>742</v>
      </c>
      <c r="B19" s="149">
        <v>237244</v>
      </c>
      <c r="C19" s="149">
        <v>354231</v>
      </c>
      <c r="D19" s="148">
        <f t="shared" si="0"/>
        <v>49.3</v>
      </c>
      <c r="F19" s="136">
        <f t="shared" si="1"/>
        <v>116987</v>
      </c>
    </row>
    <row r="20" ht="25.5" customHeight="1" spans="1:6">
      <c r="A20" s="152" t="s">
        <v>743</v>
      </c>
      <c r="B20" s="149">
        <v>269900</v>
      </c>
      <c r="C20" s="149">
        <v>286100</v>
      </c>
      <c r="D20" s="148">
        <f t="shared" si="0"/>
        <v>6</v>
      </c>
      <c r="F20" s="136">
        <f t="shared" si="1"/>
        <v>16200</v>
      </c>
    </row>
    <row r="21" ht="25.5" customHeight="1" spans="1:6">
      <c r="A21" s="152" t="s">
        <v>744</v>
      </c>
      <c r="B21" s="149"/>
      <c r="C21" s="149">
        <v>4900</v>
      </c>
      <c r="D21" s="148">
        <f t="shared" si="0"/>
        <v>0</v>
      </c>
      <c r="F21" s="136">
        <f t="shared" si="1"/>
        <v>4900</v>
      </c>
    </row>
    <row r="22" ht="25.5" customHeight="1" spans="1:6">
      <c r="A22" s="153" t="s">
        <v>745</v>
      </c>
      <c r="B22" s="154">
        <v>408482</v>
      </c>
      <c r="C22" s="154">
        <v>107154</v>
      </c>
      <c r="D22" s="155">
        <f t="shared" si="0"/>
        <v>-73.8</v>
      </c>
      <c r="F22" s="136">
        <f t="shared" si="1"/>
        <v>-301328</v>
      </c>
    </row>
    <row r="23" ht="25.5" customHeight="1" spans="1:6">
      <c r="A23" s="150" t="s">
        <v>113</v>
      </c>
      <c r="B23" s="154">
        <v>1490238</v>
      </c>
      <c r="C23" s="154">
        <v>1199622</v>
      </c>
      <c r="D23" s="155">
        <f t="shared" si="0"/>
        <v>-19.5</v>
      </c>
      <c r="F23" s="136">
        <f t="shared" si="1"/>
        <v>-290616</v>
      </c>
    </row>
    <row r="24" ht="24.75" customHeight="1" spans="1:4">
      <c r="A24" s="150"/>
      <c r="B24" s="154"/>
      <c r="C24" s="154"/>
      <c r="D24" s="155"/>
    </row>
    <row r="25" ht="25.5" customHeight="1" spans="1:6">
      <c r="A25" s="156" t="s">
        <v>114</v>
      </c>
      <c r="B25" s="157">
        <f>SUM(B4,B7,B23)</f>
        <v>7663420</v>
      </c>
      <c r="C25" s="157">
        <f>SUM(C4,C7,C23)</f>
        <v>7430311</v>
      </c>
      <c r="D25" s="158">
        <f>IF(B25=0,0,(C25/B25-1)*100)</f>
        <v>-3</v>
      </c>
      <c r="F25" s="136">
        <f t="shared" si="1"/>
        <v>-233109</v>
      </c>
    </row>
    <row r="26" ht="24.75" customHeight="1" spans="1:4">
      <c r="A26" s="159" t="s">
        <v>746</v>
      </c>
      <c r="B26" s="133"/>
      <c r="C26" s="133"/>
      <c r="D26" s="134"/>
    </row>
    <row r="27" spans="1:4">
      <c r="A27" s="135"/>
      <c r="B27" s="135"/>
      <c r="C27" s="135"/>
      <c r="D27" s="135"/>
    </row>
    <row r="28" spans="2:2">
      <c r="B28" s="136"/>
    </row>
    <row r="171" spans="1:1">
      <c r="A171" s="140"/>
    </row>
    <row r="172" spans="1:1">
      <c r="A172" s="140"/>
    </row>
    <row r="173" spans="1:1">
      <c r="A173" s="140"/>
    </row>
    <row r="174" spans="1:1">
      <c r="A174" s="140"/>
    </row>
    <row r="175" spans="1:1">
      <c r="A175" s="140"/>
    </row>
    <row r="176" spans="1:1">
      <c r="A176" s="140"/>
    </row>
    <row r="177" spans="1:1">
      <c r="A177" s="140"/>
    </row>
    <row r="178" spans="1:1">
      <c r="A178" s="140"/>
    </row>
    <row r="179" spans="1:1">
      <c r="A179" s="140"/>
    </row>
    <row r="180" spans="1:1">
      <c r="A180" s="140"/>
    </row>
    <row r="181" spans="1:1">
      <c r="A181" s="140"/>
    </row>
    <row r="182" spans="1:1">
      <c r="A182" s="140"/>
    </row>
    <row r="183" spans="1:1">
      <c r="A183" s="140"/>
    </row>
  </sheetData>
  <mergeCells count="3">
    <mergeCell ref="A1:D1"/>
    <mergeCell ref="A2:D2"/>
    <mergeCell ref="A27:D27"/>
  </mergeCells>
  <printOptions horizontalCentered="1" verticalCentered="1"/>
  <pageMargins left="0.747916666666667" right="0.747916666666667" top="0.786805555555556" bottom="0.668055555555556" header="0.511805555555556" footer="0.313888888888889"/>
  <pageSetup paperSize="9" orientation="portrait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241"/>
  <sheetViews>
    <sheetView showGridLines="0" showZeros="0" topLeftCell="A58" workbookViewId="0">
      <selection activeCell="A84" sqref="A84"/>
    </sheetView>
  </sheetViews>
  <sheetFormatPr defaultColWidth="9" defaultRowHeight="14.25"/>
  <cols>
    <col min="1" max="1" width="28.875" customWidth="1"/>
    <col min="2" max="2" width="8.5" customWidth="1"/>
    <col min="3" max="3" width="7.5" customWidth="1"/>
    <col min="4" max="4" width="6.5" customWidth="1"/>
    <col min="5" max="12" width="7.5" customWidth="1"/>
    <col min="13" max="13" width="8.5" customWidth="1"/>
    <col min="14" max="16" width="7.5" customWidth="1"/>
    <col min="17" max="17" width="6.5" customWidth="1"/>
    <col min="18" max="21" width="8.75" customWidth="1"/>
  </cols>
  <sheetData>
    <row r="1" ht="15.95" customHeight="1" spans="1:8">
      <c r="A1" s="95"/>
      <c r="B1" s="95"/>
      <c r="C1" s="95"/>
      <c r="D1" s="95"/>
      <c r="E1" s="95"/>
      <c r="F1" s="95"/>
      <c r="G1" s="95"/>
      <c r="H1" s="95"/>
    </row>
    <row r="2" ht="15.95" customHeight="1" spans="1:21">
      <c r="A2" s="96"/>
      <c r="B2" s="96"/>
      <c r="C2" s="96"/>
      <c r="D2" s="96"/>
      <c r="E2" s="97"/>
      <c r="F2" s="97"/>
      <c r="G2" s="98" t="s">
        <v>747</v>
      </c>
      <c r="H2" s="98"/>
      <c r="I2" s="86"/>
      <c r="J2" s="97"/>
      <c r="K2" s="97"/>
      <c r="M2" s="86"/>
      <c r="N2" s="98" t="s">
        <v>747</v>
      </c>
      <c r="O2" s="98"/>
      <c r="P2" s="117"/>
      <c r="Q2" s="86"/>
      <c r="T2" s="98" t="s">
        <v>747</v>
      </c>
      <c r="U2" s="98"/>
    </row>
    <row r="3" ht="28.5" customHeight="1" spans="1:21">
      <c r="A3" s="99" t="s">
        <v>2</v>
      </c>
      <c r="B3" s="100" t="s">
        <v>278</v>
      </c>
      <c r="C3" s="100" t="s">
        <v>748</v>
      </c>
      <c r="D3" s="100" t="s">
        <v>749</v>
      </c>
      <c r="E3" s="101" t="s">
        <v>120</v>
      </c>
      <c r="F3" s="100" t="s">
        <v>750</v>
      </c>
      <c r="G3" s="100" t="s">
        <v>751</v>
      </c>
      <c r="H3" s="102" t="s">
        <v>752</v>
      </c>
      <c r="I3" s="118" t="s">
        <v>124</v>
      </c>
      <c r="J3" s="100" t="s">
        <v>753</v>
      </c>
      <c r="K3" s="100" t="s">
        <v>754</v>
      </c>
      <c r="L3" s="100" t="s">
        <v>755</v>
      </c>
      <c r="M3" s="100" t="s">
        <v>756</v>
      </c>
      <c r="N3" s="100" t="s">
        <v>757</v>
      </c>
      <c r="O3" s="102" t="s">
        <v>758</v>
      </c>
      <c r="P3" s="99" t="s">
        <v>759</v>
      </c>
      <c r="Q3" s="100" t="s">
        <v>760</v>
      </c>
      <c r="R3" s="100" t="s">
        <v>761</v>
      </c>
      <c r="S3" s="100" t="s">
        <v>762</v>
      </c>
      <c r="T3" s="100" t="s">
        <v>763</v>
      </c>
      <c r="U3" s="125" t="s">
        <v>135</v>
      </c>
    </row>
    <row r="4" ht="15.95" customHeight="1" spans="1:21">
      <c r="A4" s="103" t="s">
        <v>764</v>
      </c>
      <c r="B4" s="104">
        <v>36.83</v>
      </c>
      <c r="C4" s="104">
        <v>12.31</v>
      </c>
      <c r="D4" s="104">
        <v>3.38</v>
      </c>
      <c r="E4" s="105">
        <v>4.9</v>
      </c>
      <c r="F4" s="104">
        <v>1.5</v>
      </c>
      <c r="G4" s="104">
        <v>0.84</v>
      </c>
      <c r="H4" s="106">
        <v>0.62</v>
      </c>
      <c r="I4" s="119">
        <v>2.17</v>
      </c>
      <c r="J4" s="104">
        <v>2.79</v>
      </c>
      <c r="K4" s="104">
        <v>0.49</v>
      </c>
      <c r="L4" s="104">
        <v>2.46</v>
      </c>
      <c r="M4" s="104">
        <v>1.35</v>
      </c>
      <c r="N4" s="104">
        <v>0.63</v>
      </c>
      <c r="O4" s="106">
        <v>0.97</v>
      </c>
      <c r="P4" s="120">
        <v>1.13</v>
      </c>
      <c r="Q4" s="104">
        <v>1.16</v>
      </c>
      <c r="R4" s="104">
        <v>0.07</v>
      </c>
      <c r="S4" s="104">
        <v>0.03</v>
      </c>
      <c r="T4" s="104">
        <v>0.03</v>
      </c>
      <c r="U4" s="126">
        <v>0.01</v>
      </c>
    </row>
    <row r="5" ht="15.95" customHeight="1" spans="1:21">
      <c r="A5" s="107" t="s">
        <v>765</v>
      </c>
      <c r="B5" s="108">
        <v>26.59</v>
      </c>
      <c r="C5" s="108">
        <v>7.99</v>
      </c>
      <c r="D5" s="108">
        <v>2.33</v>
      </c>
      <c r="E5" s="109">
        <v>4.05</v>
      </c>
      <c r="F5" s="108">
        <v>1.23</v>
      </c>
      <c r="G5" s="108">
        <v>0.73</v>
      </c>
      <c r="H5" s="110">
        <v>0.47</v>
      </c>
      <c r="I5" s="121">
        <v>1.41</v>
      </c>
      <c r="J5" s="108">
        <v>1.95</v>
      </c>
      <c r="K5" s="108">
        <v>0.45</v>
      </c>
      <c r="L5" s="108">
        <v>2</v>
      </c>
      <c r="M5" s="108">
        <v>0.89</v>
      </c>
      <c r="N5" s="108">
        <v>0.45</v>
      </c>
      <c r="O5" s="110">
        <v>0.65</v>
      </c>
      <c r="P5" s="122">
        <v>0.92</v>
      </c>
      <c r="Q5" s="108">
        <v>0.92</v>
      </c>
      <c r="R5" s="108">
        <v>0.07</v>
      </c>
      <c r="S5" s="108">
        <v>0.03</v>
      </c>
      <c r="T5" s="108">
        <v>0.03</v>
      </c>
      <c r="U5" s="126">
        <v>0.01</v>
      </c>
    </row>
    <row r="6" ht="15.95" customHeight="1" spans="1:21">
      <c r="A6" s="107" t="s">
        <v>766</v>
      </c>
      <c r="B6" s="108">
        <v>10.24</v>
      </c>
      <c r="C6" s="108">
        <v>4.31</v>
      </c>
      <c r="D6" s="108">
        <v>1.05</v>
      </c>
      <c r="E6" s="109">
        <v>0.85</v>
      </c>
      <c r="F6" s="108">
        <v>0.26</v>
      </c>
      <c r="G6" s="108">
        <v>0.11</v>
      </c>
      <c r="H6" s="110">
        <v>0.15</v>
      </c>
      <c r="I6" s="121">
        <v>0.75</v>
      </c>
      <c r="J6" s="108">
        <v>0.84</v>
      </c>
      <c r="K6" s="108">
        <v>0.04</v>
      </c>
      <c r="L6" s="108">
        <v>0.46</v>
      </c>
      <c r="M6" s="108">
        <v>0.46</v>
      </c>
      <c r="N6" s="108">
        <v>0.18</v>
      </c>
      <c r="O6" s="110">
        <v>0.33</v>
      </c>
      <c r="P6" s="122">
        <v>0.21</v>
      </c>
      <c r="Q6" s="108">
        <v>0.23</v>
      </c>
      <c r="R6" s="108">
        <v>0</v>
      </c>
      <c r="S6" s="108">
        <v>0</v>
      </c>
      <c r="T6" s="108">
        <v>0</v>
      </c>
      <c r="U6" s="126">
        <v>0</v>
      </c>
    </row>
    <row r="7" ht="15.95" customHeight="1" spans="1:21">
      <c r="A7" s="111" t="s">
        <v>767</v>
      </c>
      <c r="B7" s="112">
        <f>SUM(B8:B37)</f>
        <v>577.71</v>
      </c>
      <c r="C7" s="112">
        <f t="shared" ref="C7:U7" si="0">SUM(C8:C37)</f>
        <v>16.12</v>
      </c>
      <c r="D7" s="112">
        <f t="shared" si="0"/>
        <v>5.14</v>
      </c>
      <c r="E7" s="112">
        <f t="shared" si="0"/>
        <v>77.26</v>
      </c>
      <c r="F7" s="112">
        <f t="shared" si="0"/>
        <v>33.94</v>
      </c>
      <c r="G7" s="112">
        <f t="shared" si="0"/>
        <v>36.98</v>
      </c>
      <c r="H7" s="113">
        <f t="shared" si="0"/>
        <v>19.82</v>
      </c>
      <c r="I7" s="123">
        <f t="shared" si="0"/>
        <v>37.03</v>
      </c>
      <c r="J7" s="112">
        <f t="shared" si="0"/>
        <v>34.45</v>
      </c>
      <c r="K7" s="112">
        <f t="shared" si="0"/>
        <v>37.99</v>
      </c>
      <c r="L7" s="112">
        <f t="shared" si="0"/>
        <v>51.37</v>
      </c>
      <c r="M7" s="112">
        <f t="shared" si="0"/>
        <v>119.84</v>
      </c>
      <c r="N7" s="112">
        <f t="shared" si="0"/>
        <v>72.89</v>
      </c>
      <c r="O7" s="113">
        <f t="shared" si="0"/>
        <v>11.85</v>
      </c>
      <c r="P7" s="123">
        <f t="shared" si="0"/>
        <v>16.79</v>
      </c>
      <c r="Q7" s="112">
        <f t="shared" si="0"/>
        <v>2.35</v>
      </c>
      <c r="R7" s="112">
        <f t="shared" si="0"/>
        <v>1.35</v>
      </c>
      <c r="S7" s="112">
        <f t="shared" si="0"/>
        <v>1.08</v>
      </c>
      <c r="T7" s="112">
        <f t="shared" si="0"/>
        <v>1.53</v>
      </c>
      <c r="U7" s="113">
        <f t="shared" si="0"/>
        <v>0</v>
      </c>
    </row>
    <row r="8" ht="15.95" customHeight="1" spans="1:21">
      <c r="A8" s="107" t="s">
        <v>768</v>
      </c>
      <c r="B8" s="112">
        <v>19.45</v>
      </c>
      <c r="C8" s="112">
        <v>0.22</v>
      </c>
      <c r="D8" s="112">
        <v>0.02</v>
      </c>
      <c r="E8" s="112">
        <v>1.57</v>
      </c>
      <c r="F8" s="112">
        <v>1.13</v>
      </c>
      <c r="G8" s="112">
        <v>2.83</v>
      </c>
      <c r="H8" s="113">
        <v>0.52</v>
      </c>
      <c r="I8" s="123">
        <v>0.9</v>
      </c>
      <c r="J8" s="112">
        <v>1.07</v>
      </c>
      <c r="K8" s="112">
        <v>1.76</v>
      </c>
      <c r="L8" s="112">
        <v>2.45</v>
      </c>
      <c r="M8" s="112">
        <v>3.81</v>
      </c>
      <c r="N8" s="112">
        <v>2.42</v>
      </c>
      <c r="O8" s="113">
        <v>0.08</v>
      </c>
      <c r="P8" s="123">
        <v>0.61</v>
      </c>
      <c r="Q8" s="112">
        <v>0.03</v>
      </c>
      <c r="R8" s="112">
        <v>0</v>
      </c>
      <c r="S8" s="112">
        <v>0.03</v>
      </c>
      <c r="T8" s="112">
        <v>0</v>
      </c>
      <c r="U8" s="113">
        <v>0</v>
      </c>
    </row>
    <row r="9" ht="15.95" customHeight="1" spans="1:21">
      <c r="A9" s="107" t="s">
        <v>769</v>
      </c>
      <c r="B9" s="112">
        <v>201.79</v>
      </c>
      <c r="C9" s="112">
        <v>1.99</v>
      </c>
      <c r="D9" s="112">
        <v>0.5</v>
      </c>
      <c r="E9" s="112">
        <v>27.43</v>
      </c>
      <c r="F9" s="113">
        <v>12.25</v>
      </c>
      <c r="G9" s="112">
        <v>10.54</v>
      </c>
      <c r="H9" s="113">
        <v>6.3</v>
      </c>
      <c r="I9" s="123">
        <v>8.8</v>
      </c>
      <c r="J9" s="112">
        <v>10.82</v>
      </c>
      <c r="K9" s="113">
        <v>14.98</v>
      </c>
      <c r="L9" s="112">
        <v>17.13</v>
      </c>
      <c r="M9" s="112">
        <v>47.81</v>
      </c>
      <c r="N9" s="112">
        <v>31.38</v>
      </c>
      <c r="O9" s="113">
        <v>4.22</v>
      </c>
      <c r="P9" s="123">
        <v>5.87</v>
      </c>
      <c r="Q9" s="112">
        <v>0.44</v>
      </c>
      <c r="R9" s="112">
        <v>0.55</v>
      </c>
      <c r="S9" s="112">
        <v>0.35</v>
      </c>
      <c r="T9" s="112">
        <v>0.45</v>
      </c>
      <c r="U9" s="113">
        <v>0</v>
      </c>
    </row>
    <row r="10" ht="15.95" customHeight="1" spans="1:21">
      <c r="A10" s="107" t="s">
        <v>770</v>
      </c>
      <c r="B10" s="112">
        <v>4.78</v>
      </c>
      <c r="C10" s="112">
        <v>0</v>
      </c>
      <c r="D10" s="112">
        <v>0</v>
      </c>
      <c r="E10" s="112">
        <v>4.51</v>
      </c>
      <c r="F10" s="113">
        <v>0</v>
      </c>
      <c r="G10" s="112">
        <v>0</v>
      </c>
      <c r="H10" s="113">
        <v>0</v>
      </c>
      <c r="I10" s="123">
        <v>0</v>
      </c>
      <c r="J10" s="112">
        <v>0.01</v>
      </c>
      <c r="K10" s="113">
        <v>0.06</v>
      </c>
      <c r="L10" s="112">
        <v>0</v>
      </c>
      <c r="M10" s="112">
        <v>0.2</v>
      </c>
      <c r="N10" s="112">
        <v>0</v>
      </c>
      <c r="O10" s="113">
        <v>0</v>
      </c>
      <c r="P10" s="123">
        <v>0</v>
      </c>
      <c r="Q10" s="112">
        <v>0</v>
      </c>
      <c r="R10" s="112">
        <v>0</v>
      </c>
      <c r="S10" s="112">
        <v>0</v>
      </c>
      <c r="T10" s="112">
        <v>0</v>
      </c>
      <c r="U10" s="113">
        <v>0</v>
      </c>
    </row>
    <row r="11" ht="15.95" customHeight="1" spans="1:21">
      <c r="A11" s="107" t="s">
        <v>771</v>
      </c>
      <c r="B11" s="112">
        <v>6.52</v>
      </c>
      <c r="C11" s="112">
        <v>1.38</v>
      </c>
      <c r="D11" s="112">
        <v>3.19</v>
      </c>
      <c r="E11" s="112">
        <v>0.05</v>
      </c>
      <c r="F11" s="113">
        <v>0</v>
      </c>
      <c r="G11" s="112">
        <v>0.06</v>
      </c>
      <c r="H11" s="113">
        <v>0</v>
      </c>
      <c r="I11" s="123">
        <v>0.11</v>
      </c>
      <c r="J11" s="112">
        <v>0.68</v>
      </c>
      <c r="K11" s="113">
        <v>0</v>
      </c>
      <c r="L11" s="112">
        <v>0.01</v>
      </c>
      <c r="M11" s="112">
        <v>0.08</v>
      </c>
      <c r="N11" s="112">
        <v>0</v>
      </c>
      <c r="O11" s="113">
        <v>0.09</v>
      </c>
      <c r="P11" s="123">
        <v>0.83</v>
      </c>
      <c r="Q11" s="112">
        <v>0.03</v>
      </c>
      <c r="R11" s="112">
        <v>0</v>
      </c>
      <c r="S11" s="112">
        <v>0</v>
      </c>
      <c r="T11" s="112">
        <v>0</v>
      </c>
      <c r="U11" s="113">
        <v>0</v>
      </c>
    </row>
    <row r="12" ht="15.95" customHeight="1" spans="1:21">
      <c r="A12" s="107" t="s">
        <v>772</v>
      </c>
      <c r="B12" s="112">
        <v>3.16</v>
      </c>
      <c r="C12" s="112">
        <v>3.03</v>
      </c>
      <c r="D12" s="112">
        <v>0</v>
      </c>
      <c r="E12" s="112">
        <v>0.07</v>
      </c>
      <c r="F12" s="113">
        <v>0</v>
      </c>
      <c r="G12" s="112">
        <v>0</v>
      </c>
      <c r="H12" s="113">
        <v>0</v>
      </c>
      <c r="I12" s="123">
        <v>0</v>
      </c>
      <c r="J12" s="112">
        <v>0</v>
      </c>
      <c r="K12" s="113">
        <v>0</v>
      </c>
      <c r="L12" s="112">
        <v>0.02</v>
      </c>
      <c r="M12" s="112">
        <v>0.03</v>
      </c>
      <c r="N12" s="112">
        <v>0.01</v>
      </c>
      <c r="O12" s="113">
        <v>0</v>
      </c>
      <c r="P12" s="123">
        <v>0</v>
      </c>
      <c r="Q12" s="112">
        <v>0</v>
      </c>
      <c r="R12" s="112">
        <v>0</v>
      </c>
      <c r="S12" s="112">
        <v>0</v>
      </c>
      <c r="T12" s="112">
        <v>0</v>
      </c>
      <c r="U12" s="113">
        <v>0</v>
      </c>
    </row>
    <row r="13" ht="15.95" customHeight="1" spans="1:21">
      <c r="A13" s="107" t="s">
        <v>773</v>
      </c>
      <c r="B13" s="112">
        <v>2.87</v>
      </c>
      <c r="C13" s="112">
        <v>0.16</v>
      </c>
      <c r="D13" s="112">
        <v>0</v>
      </c>
      <c r="E13" s="112">
        <v>0.33</v>
      </c>
      <c r="F13" s="113">
        <v>0.17</v>
      </c>
      <c r="G13" s="112">
        <v>0.13</v>
      </c>
      <c r="H13" s="113">
        <v>0.08</v>
      </c>
      <c r="I13" s="123">
        <v>0.18</v>
      </c>
      <c r="J13" s="112">
        <v>0.21</v>
      </c>
      <c r="K13" s="113">
        <v>0.11</v>
      </c>
      <c r="L13" s="112">
        <v>0.35</v>
      </c>
      <c r="M13" s="112">
        <v>0.61</v>
      </c>
      <c r="N13" s="112">
        <v>0.27</v>
      </c>
      <c r="O13" s="113">
        <v>0.12</v>
      </c>
      <c r="P13" s="123">
        <v>0.09</v>
      </c>
      <c r="Q13" s="112">
        <v>0</v>
      </c>
      <c r="R13" s="112">
        <v>0.02</v>
      </c>
      <c r="S13" s="112">
        <v>0.03</v>
      </c>
      <c r="T13" s="112">
        <v>0.01</v>
      </c>
      <c r="U13" s="113">
        <v>0</v>
      </c>
    </row>
    <row r="14" ht="15.95" customHeight="1" spans="1:21">
      <c r="A14" s="107" t="s">
        <v>774</v>
      </c>
      <c r="B14" s="112">
        <v>140.46</v>
      </c>
      <c r="C14" s="112">
        <v>4.78</v>
      </c>
      <c r="D14" s="112">
        <v>1.03</v>
      </c>
      <c r="E14" s="112">
        <v>18.25</v>
      </c>
      <c r="F14" s="113">
        <v>9.55</v>
      </c>
      <c r="G14" s="112">
        <v>8.38</v>
      </c>
      <c r="H14" s="113">
        <v>4.11</v>
      </c>
      <c r="I14" s="123">
        <v>8.28</v>
      </c>
      <c r="J14" s="112">
        <v>9.81</v>
      </c>
      <c r="K14" s="113">
        <v>9.45</v>
      </c>
      <c r="L14" s="112">
        <v>14.46</v>
      </c>
      <c r="M14" s="112">
        <v>25.07</v>
      </c>
      <c r="N14" s="112">
        <v>16.02</v>
      </c>
      <c r="O14" s="113">
        <v>3.92</v>
      </c>
      <c r="P14" s="123">
        <v>5.08</v>
      </c>
      <c r="Q14" s="112">
        <v>1.63</v>
      </c>
      <c r="R14" s="112">
        <v>0.27</v>
      </c>
      <c r="S14" s="112">
        <v>0.24</v>
      </c>
      <c r="T14" s="112">
        <v>0.15</v>
      </c>
      <c r="U14" s="113">
        <v>0</v>
      </c>
    </row>
    <row r="15" ht="15.95" customHeight="1" spans="1:21">
      <c r="A15" s="107" t="s">
        <v>775</v>
      </c>
      <c r="B15" s="112">
        <v>10.72</v>
      </c>
      <c r="C15" s="112">
        <v>0</v>
      </c>
      <c r="D15" s="112">
        <v>0</v>
      </c>
      <c r="E15" s="112">
        <v>0</v>
      </c>
      <c r="F15" s="113">
        <v>0</v>
      </c>
      <c r="G15" s="112">
        <v>0</v>
      </c>
      <c r="H15" s="113">
        <v>0</v>
      </c>
      <c r="I15" s="123">
        <v>10.59</v>
      </c>
      <c r="J15" s="112">
        <v>0</v>
      </c>
      <c r="K15" s="113">
        <v>0</v>
      </c>
      <c r="L15" s="112">
        <v>0</v>
      </c>
      <c r="M15" s="112">
        <v>0</v>
      </c>
      <c r="N15" s="112">
        <v>0.12</v>
      </c>
      <c r="O15" s="113">
        <v>0</v>
      </c>
      <c r="P15" s="123">
        <v>0</v>
      </c>
      <c r="Q15" s="112">
        <v>0</v>
      </c>
      <c r="R15" s="112">
        <v>0</v>
      </c>
      <c r="S15" s="112">
        <v>0</v>
      </c>
      <c r="T15" s="112">
        <v>0</v>
      </c>
      <c r="U15" s="113">
        <v>0</v>
      </c>
    </row>
    <row r="16" ht="15.95" customHeight="1" spans="1:21">
      <c r="A16" s="107" t="s">
        <v>776</v>
      </c>
      <c r="B16" s="112">
        <v>9.94</v>
      </c>
      <c r="C16" s="112">
        <v>1.27</v>
      </c>
      <c r="D16" s="112">
        <v>0.13</v>
      </c>
      <c r="E16" s="112">
        <v>1.08</v>
      </c>
      <c r="F16" s="113">
        <v>0.42</v>
      </c>
      <c r="G16" s="112">
        <v>0.32</v>
      </c>
      <c r="H16" s="113">
        <v>0.18</v>
      </c>
      <c r="I16" s="123">
        <v>0.52</v>
      </c>
      <c r="J16" s="112">
        <v>0.52</v>
      </c>
      <c r="K16" s="113">
        <v>0.33</v>
      </c>
      <c r="L16" s="112">
        <v>1.16</v>
      </c>
      <c r="M16" s="112">
        <v>2.16</v>
      </c>
      <c r="N16" s="112">
        <v>1.24</v>
      </c>
      <c r="O16" s="113">
        <v>0.26</v>
      </c>
      <c r="P16" s="123">
        <v>0.24</v>
      </c>
      <c r="Q16" s="112">
        <v>0.11</v>
      </c>
      <c r="R16" s="112">
        <v>0</v>
      </c>
      <c r="S16" s="112">
        <v>0</v>
      </c>
      <c r="T16" s="112">
        <v>0</v>
      </c>
      <c r="U16" s="113">
        <v>0</v>
      </c>
    </row>
    <row r="17" ht="15.95" customHeight="1" spans="1:21">
      <c r="A17" s="107" t="s">
        <v>777</v>
      </c>
      <c r="B17" s="112">
        <v>0.88</v>
      </c>
      <c r="C17" s="112">
        <v>0.04</v>
      </c>
      <c r="D17" s="112">
        <v>0.02</v>
      </c>
      <c r="E17" s="112">
        <v>0.11</v>
      </c>
      <c r="F17" s="113">
        <v>0.07</v>
      </c>
      <c r="G17" s="112">
        <v>0.05</v>
      </c>
      <c r="H17" s="113">
        <v>0.04</v>
      </c>
      <c r="I17" s="123">
        <v>0.06</v>
      </c>
      <c r="J17" s="112">
        <v>0.08</v>
      </c>
      <c r="K17" s="113">
        <v>0.04</v>
      </c>
      <c r="L17" s="112">
        <v>0.08</v>
      </c>
      <c r="M17" s="112">
        <v>0.14</v>
      </c>
      <c r="N17" s="112">
        <v>0.07</v>
      </c>
      <c r="O17" s="113">
        <v>0.03</v>
      </c>
      <c r="P17" s="123">
        <v>0.04</v>
      </c>
      <c r="Q17" s="112">
        <v>0</v>
      </c>
      <c r="R17" s="112">
        <v>0.01</v>
      </c>
      <c r="S17" s="112">
        <v>0</v>
      </c>
      <c r="T17" s="112">
        <v>0</v>
      </c>
      <c r="U17" s="113">
        <v>0</v>
      </c>
    </row>
    <row r="18" ht="15.95" customHeight="1" spans="1:21">
      <c r="A18" s="107" t="s">
        <v>778</v>
      </c>
      <c r="B18" s="112">
        <v>0.35</v>
      </c>
      <c r="C18" s="112">
        <v>0.03</v>
      </c>
      <c r="D18" s="112">
        <v>0.01</v>
      </c>
      <c r="E18" s="112">
        <v>0.04</v>
      </c>
      <c r="F18" s="113">
        <v>0.02</v>
      </c>
      <c r="G18" s="112">
        <v>0.02</v>
      </c>
      <c r="H18" s="113">
        <v>0.02</v>
      </c>
      <c r="I18" s="123">
        <v>0.04</v>
      </c>
      <c r="J18" s="112">
        <v>0.04</v>
      </c>
      <c r="K18" s="113">
        <v>0.01</v>
      </c>
      <c r="L18" s="112">
        <v>0.03</v>
      </c>
      <c r="M18" s="112">
        <v>0.02</v>
      </c>
      <c r="N18" s="112">
        <v>0.02</v>
      </c>
      <c r="O18" s="113">
        <v>0.03</v>
      </c>
      <c r="P18" s="123">
        <v>0.03</v>
      </c>
      <c r="Q18" s="112">
        <v>0</v>
      </c>
      <c r="R18" s="112">
        <v>0</v>
      </c>
      <c r="S18" s="112">
        <v>0</v>
      </c>
      <c r="T18" s="112">
        <v>0</v>
      </c>
      <c r="U18" s="113">
        <v>0</v>
      </c>
    </row>
    <row r="19" ht="15.95" customHeight="1" spans="1:21">
      <c r="A19" s="107" t="s">
        <v>779</v>
      </c>
      <c r="B19" s="112">
        <v>0.05</v>
      </c>
      <c r="C19" s="112">
        <v>0.01</v>
      </c>
      <c r="D19" s="112">
        <v>0.02</v>
      </c>
      <c r="E19" s="112">
        <v>0</v>
      </c>
      <c r="F19" s="113">
        <v>0</v>
      </c>
      <c r="G19" s="112">
        <v>0</v>
      </c>
      <c r="H19" s="113">
        <v>0</v>
      </c>
      <c r="I19" s="123">
        <v>0.01</v>
      </c>
      <c r="J19" s="112">
        <v>0.02</v>
      </c>
      <c r="K19" s="113">
        <v>0</v>
      </c>
      <c r="L19" s="112">
        <v>0</v>
      </c>
      <c r="M19" s="112">
        <v>0</v>
      </c>
      <c r="N19" s="112">
        <v>0</v>
      </c>
      <c r="O19" s="113">
        <v>0</v>
      </c>
      <c r="P19" s="123">
        <v>0</v>
      </c>
      <c r="Q19" s="112">
        <v>0</v>
      </c>
      <c r="R19" s="112">
        <v>0</v>
      </c>
      <c r="S19" s="112">
        <v>0</v>
      </c>
      <c r="T19" s="112">
        <v>0</v>
      </c>
      <c r="U19" s="113">
        <v>0</v>
      </c>
    </row>
    <row r="20" ht="15.95" customHeight="1" spans="1:21">
      <c r="A20" s="107" t="s">
        <v>780</v>
      </c>
      <c r="B20" s="112">
        <v>0.11</v>
      </c>
      <c r="C20" s="112">
        <v>0</v>
      </c>
      <c r="D20" s="112">
        <v>0</v>
      </c>
      <c r="E20" s="112">
        <v>0.02</v>
      </c>
      <c r="F20" s="113">
        <v>0.01</v>
      </c>
      <c r="G20" s="112">
        <v>0</v>
      </c>
      <c r="H20" s="113">
        <v>0</v>
      </c>
      <c r="I20" s="123">
        <v>0.03</v>
      </c>
      <c r="J20" s="112">
        <v>0.02</v>
      </c>
      <c r="K20" s="113">
        <v>0</v>
      </c>
      <c r="L20" s="112">
        <v>0</v>
      </c>
      <c r="M20" s="112">
        <v>0.01</v>
      </c>
      <c r="N20" s="112">
        <v>0</v>
      </c>
      <c r="O20" s="113">
        <v>0</v>
      </c>
      <c r="P20" s="123">
        <v>0.01</v>
      </c>
      <c r="Q20" s="112">
        <v>0.01</v>
      </c>
      <c r="R20" s="112">
        <v>0</v>
      </c>
      <c r="S20" s="112">
        <v>0</v>
      </c>
      <c r="T20" s="112">
        <v>0</v>
      </c>
      <c r="U20" s="113">
        <v>0</v>
      </c>
    </row>
    <row r="21" ht="15.95" customHeight="1" spans="1:21">
      <c r="A21" s="107" t="s">
        <v>780</v>
      </c>
      <c r="B21" s="112">
        <v>0.09</v>
      </c>
      <c r="C21" s="112">
        <v>0.09</v>
      </c>
      <c r="D21" s="112">
        <v>0</v>
      </c>
      <c r="E21" s="112">
        <v>0</v>
      </c>
      <c r="F21" s="113">
        <v>0</v>
      </c>
      <c r="G21" s="112">
        <v>0</v>
      </c>
      <c r="H21" s="113">
        <v>0</v>
      </c>
      <c r="I21" s="123">
        <v>0</v>
      </c>
      <c r="J21" s="112">
        <v>0</v>
      </c>
      <c r="K21" s="113">
        <v>0</v>
      </c>
      <c r="L21" s="112">
        <v>0</v>
      </c>
      <c r="M21" s="112">
        <v>0</v>
      </c>
      <c r="N21" s="112">
        <v>0</v>
      </c>
      <c r="O21" s="113">
        <v>0</v>
      </c>
      <c r="P21" s="123">
        <v>0</v>
      </c>
      <c r="Q21" s="112">
        <v>0</v>
      </c>
      <c r="R21" s="112">
        <v>0</v>
      </c>
      <c r="S21" s="112">
        <v>0</v>
      </c>
      <c r="T21" s="112">
        <v>0</v>
      </c>
      <c r="U21" s="113">
        <v>0</v>
      </c>
    </row>
    <row r="22" ht="15.95" customHeight="1" spans="1:21">
      <c r="A22" s="107" t="s">
        <v>780</v>
      </c>
      <c r="B22" s="112">
        <v>0.14</v>
      </c>
      <c r="C22" s="112">
        <v>0.14</v>
      </c>
      <c r="D22" s="112">
        <v>0</v>
      </c>
      <c r="E22" s="112">
        <v>0</v>
      </c>
      <c r="F22" s="113">
        <v>0</v>
      </c>
      <c r="G22" s="112">
        <v>0</v>
      </c>
      <c r="H22" s="113">
        <v>0</v>
      </c>
      <c r="I22" s="123">
        <v>0</v>
      </c>
      <c r="J22" s="112">
        <v>0</v>
      </c>
      <c r="K22" s="113">
        <v>0</v>
      </c>
      <c r="L22" s="112">
        <v>0</v>
      </c>
      <c r="M22" s="112">
        <v>0</v>
      </c>
      <c r="N22" s="112">
        <v>0</v>
      </c>
      <c r="O22" s="113">
        <v>0</v>
      </c>
      <c r="P22" s="123">
        <v>0</v>
      </c>
      <c r="Q22" s="112">
        <v>0</v>
      </c>
      <c r="R22" s="112">
        <v>0</v>
      </c>
      <c r="S22" s="112">
        <v>0</v>
      </c>
      <c r="T22" s="112">
        <v>0</v>
      </c>
      <c r="U22" s="113">
        <v>0</v>
      </c>
    </row>
    <row r="23" ht="15.95" customHeight="1" spans="1:21">
      <c r="A23" s="107" t="s">
        <v>780</v>
      </c>
      <c r="B23" s="112">
        <v>0.03</v>
      </c>
      <c r="C23" s="112">
        <v>0.03</v>
      </c>
      <c r="D23" s="112">
        <v>0</v>
      </c>
      <c r="E23" s="112">
        <v>0</v>
      </c>
      <c r="F23" s="113">
        <v>0</v>
      </c>
      <c r="G23" s="112">
        <v>0</v>
      </c>
      <c r="H23" s="113">
        <v>0</v>
      </c>
      <c r="I23" s="123">
        <v>0</v>
      </c>
      <c r="J23" s="112">
        <v>0</v>
      </c>
      <c r="K23" s="113">
        <v>0</v>
      </c>
      <c r="L23" s="112">
        <v>0.01</v>
      </c>
      <c r="M23" s="112">
        <v>0</v>
      </c>
      <c r="N23" s="112">
        <v>0</v>
      </c>
      <c r="O23" s="113">
        <v>0</v>
      </c>
      <c r="P23" s="123">
        <v>0</v>
      </c>
      <c r="Q23" s="112">
        <v>0</v>
      </c>
      <c r="R23" s="112">
        <v>0</v>
      </c>
      <c r="S23" s="112">
        <v>0</v>
      </c>
      <c r="T23" s="112">
        <v>0</v>
      </c>
      <c r="U23" s="113">
        <v>0</v>
      </c>
    </row>
    <row r="24" ht="15.95" customHeight="1" spans="1:21">
      <c r="A24" s="107" t="s">
        <v>781</v>
      </c>
      <c r="B24" s="112">
        <v>6</v>
      </c>
      <c r="C24" s="112">
        <v>0.07</v>
      </c>
      <c r="D24" s="112">
        <v>0</v>
      </c>
      <c r="E24" s="112">
        <v>0.73</v>
      </c>
      <c r="F24" s="113">
        <v>0.31</v>
      </c>
      <c r="G24" s="112">
        <v>0.15</v>
      </c>
      <c r="H24" s="113">
        <v>0.12</v>
      </c>
      <c r="I24" s="123">
        <v>0.53</v>
      </c>
      <c r="J24" s="112">
        <v>0.25</v>
      </c>
      <c r="K24" s="113">
        <v>0.19</v>
      </c>
      <c r="L24" s="112">
        <v>0.84</v>
      </c>
      <c r="M24" s="112">
        <v>1.59</v>
      </c>
      <c r="N24" s="112">
        <v>0.81</v>
      </c>
      <c r="O24" s="113">
        <v>0.24</v>
      </c>
      <c r="P24" s="123">
        <v>0.16</v>
      </c>
      <c r="Q24" s="112">
        <v>0</v>
      </c>
      <c r="R24" s="112">
        <v>0</v>
      </c>
      <c r="S24" s="112">
        <v>0</v>
      </c>
      <c r="T24" s="112">
        <v>0</v>
      </c>
      <c r="U24" s="113">
        <v>0</v>
      </c>
    </row>
    <row r="25" ht="15.95" customHeight="1" spans="1:21">
      <c r="A25" s="107" t="s">
        <v>782</v>
      </c>
      <c r="B25" s="112">
        <v>28.15</v>
      </c>
      <c r="C25" s="112">
        <v>0.29</v>
      </c>
      <c r="D25" s="112">
        <v>0.03</v>
      </c>
      <c r="E25" s="112">
        <v>2.94</v>
      </c>
      <c r="F25" s="113">
        <v>1.29</v>
      </c>
      <c r="G25" s="112">
        <v>1.36</v>
      </c>
      <c r="H25" s="113">
        <v>0.57</v>
      </c>
      <c r="I25" s="123">
        <v>0.42</v>
      </c>
      <c r="J25" s="112">
        <v>1.11</v>
      </c>
      <c r="K25" s="113">
        <v>1.31</v>
      </c>
      <c r="L25" s="112">
        <v>2.92</v>
      </c>
      <c r="M25" s="112">
        <v>9.62</v>
      </c>
      <c r="N25" s="112">
        <v>5.31</v>
      </c>
      <c r="O25" s="113">
        <v>0.47</v>
      </c>
      <c r="P25" s="123">
        <v>0.48</v>
      </c>
      <c r="Q25" s="112">
        <v>0.04</v>
      </c>
      <c r="R25" s="112">
        <v>0</v>
      </c>
      <c r="S25" s="112">
        <v>0</v>
      </c>
      <c r="T25" s="112">
        <v>0</v>
      </c>
      <c r="U25" s="113">
        <v>0</v>
      </c>
    </row>
    <row r="26" ht="15.95" customHeight="1" spans="1:21">
      <c r="A26" s="107" t="s">
        <v>783</v>
      </c>
      <c r="B26" s="112">
        <v>0.7</v>
      </c>
      <c r="C26" s="112">
        <v>0.06</v>
      </c>
      <c r="D26" s="112">
        <v>0.01</v>
      </c>
      <c r="E26" s="112">
        <v>0.08</v>
      </c>
      <c r="F26" s="113">
        <v>0.04</v>
      </c>
      <c r="G26" s="112">
        <v>0.03</v>
      </c>
      <c r="H26" s="113">
        <v>0.02</v>
      </c>
      <c r="I26" s="123">
        <v>0.04</v>
      </c>
      <c r="J26" s="112">
        <v>0.05</v>
      </c>
      <c r="K26" s="113">
        <v>0.02</v>
      </c>
      <c r="L26" s="112">
        <v>0.07</v>
      </c>
      <c r="M26" s="112">
        <v>0.14</v>
      </c>
      <c r="N26" s="112">
        <v>0.1</v>
      </c>
      <c r="O26" s="113">
        <v>0.02</v>
      </c>
      <c r="P26" s="123">
        <v>0.02</v>
      </c>
      <c r="Q26" s="112">
        <v>0.01</v>
      </c>
      <c r="R26" s="112">
        <v>0</v>
      </c>
      <c r="S26" s="112">
        <v>0</v>
      </c>
      <c r="T26" s="112">
        <v>0</v>
      </c>
      <c r="U26" s="113">
        <v>0</v>
      </c>
    </row>
    <row r="27" ht="15.95" customHeight="1" spans="1:21">
      <c r="A27" s="107" t="s">
        <v>784</v>
      </c>
      <c r="B27" s="112">
        <v>4.57</v>
      </c>
      <c r="C27" s="112">
        <v>0.17</v>
      </c>
      <c r="D27" s="112">
        <v>0.02</v>
      </c>
      <c r="E27" s="112">
        <v>0.54</v>
      </c>
      <c r="F27" s="113">
        <v>0.21</v>
      </c>
      <c r="G27" s="112">
        <v>0.25</v>
      </c>
      <c r="H27" s="113">
        <v>0.14</v>
      </c>
      <c r="I27" s="123">
        <v>0.14</v>
      </c>
      <c r="J27" s="112">
        <v>0.32</v>
      </c>
      <c r="K27" s="113">
        <v>0.21</v>
      </c>
      <c r="L27" s="112">
        <v>0.5</v>
      </c>
      <c r="M27" s="112">
        <v>1.09</v>
      </c>
      <c r="N27" s="112">
        <v>0.71</v>
      </c>
      <c r="O27" s="113">
        <v>0.1</v>
      </c>
      <c r="P27" s="123">
        <v>0.11</v>
      </c>
      <c r="Q27" s="112">
        <v>0.05</v>
      </c>
      <c r="R27" s="112">
        <v>0</v>
      </c>
      <c r="S27" s="112">
        <v>0</v>
      </c>
      <c r="T27" s="112">
        <v>0</v>
      </c>
      <c r="U27" s="113">
        <v>0</v>
      </c>
    </row>
    <row r="28" ht="15.95" customHeight="1" spans="1:21">
      <c r="A28" s="107" t="s">
        <v>784</v>
      </c>
      <c r="B28" s="112">
        <v>6.28</v>
      </c>
      <c r="C28" s="112">
        <v>1.39</v>
      </c>
      <c r="D28" s="112">
        <v>0.14</v>
      </c>
      <c r="E28" s="112">
        <v>0.74</v>
      </c>
      <c r="F28" s="113">
        <v>0.28</v>
      </c>
      <c r="G28" s="112">
        <v>0.27</v>
      </c>
      <c r="H28" s="113">
        <v>0.15</v>
      </c>
      <c r="I28" s="123">
        <v>0.5</v>
      </c>
      <c r="J28" s="112">
        <v>0.58</v>
      </c>
      <c r="K28" s="113">
        <v>0.1</v>
      </c>
      <c r="L28" s="112">
        <v>0.52</v>
      </c>
      <c r="M28" s="112">
        <v>0.9</v>
      </c>
      <c r="N28" s="112">
        <v>0.43</v>
      </c>
      <c r="O28" s="113">
        <v>0.07</v>
      </c>
      <c r="P28" s="123">
        <v>0.22</v>
      </c>
      <c r="Q28" s="112">
        <v>0</v>
      </c>
      <c r="R28" s="112">
        <v>0</v>
      </c>
      <c r="S28" s="112">
        <v>0</v>
      </c>
      <c r="T28" s="112">
        <v>0</v>
      </c>
      <c r="U28" s="113">
        <v>0</v>
      </c>
    </row>
    <row r="29" ht="15.95" customHeight="1" spans="1:21">
      <c r="A29" s="107" t="s">
        <v>784</v>
      </c>
      <c r="B29" s="112">
        <v>24.57</v>
      </c>
      <c r="C29" s="112">
        <v>0.53</v>
      </c>
      <c r="D29" s="112">
        <v>0</v>
      </c>
      <c r="E29" s="112">
        <v>3.13</v>
      </c>
      <c r="F29" s="113">
        <v>1.19</v>
      </c>
      <c r="G29" s="112">
        <v>0.68</v>
      </c>
      <c r="H29" s="113">
        <v>0.43</v>
      </c>
      <c r="I29" s="123">
        <v>1.3</v>
      </c>
      <c r="J29" s="112">
        <v>0.98</v>
      </c>
      <c r="K29" s="113">
        <v>0.88</v>
      </c>
      <c r="L29" s="112">
        <v>3.28</v>
      </c>
      <c r="M29" s="112">
        <v>7.04</v>
      </c>
      <c r="N29" s="112">
        <v>3.74</v>
      </c>
      <c r="O29" s="113">
        <v>0.96</v>
      </c>
      <c r="P29" s="123">
        <v>0.43</v>
      </c>
      <c r="Q29" s="112">
        <v>0</v>
      </c>
      <c r="R29" s="112">
        <v>0</v>
      </c>
      <c r="S29" s="112">
        <v>0</v>
      </c>
      <c r="T29" s="112">
        <v>0</v>
      </c>
      <c r="U29" s="113">
        <v>0</v>
      </c>
    </row>
    <row r="30" ht="15.95" customHeight="1" spans="1:21">
      <c r="A30" s="107" t="s">
        <v>785</v>
      </c>
      <c r="B30" s="112">
        <v>19.24</v>
      </c>
      <c r="C30" s="112">
        <v>0.24</v>
      </c>
      <c r="D30" s="112">
        <v>0</v>
      </c>
      <c r="E30" s="112">
        <v>4.06</v>
      </c>
      <c r="F30" s="112">
        <v>1.86</v>
      </c>
      <c r="G30" s="112">
        <v>2.47</v>
      </c>
      <c r="H30" s="113">
        <v>3.91</v>
      </c>
      <c r="I30" s="123">
        <v>0.96</v>
      </c>
      <c r="J30" s="112">
        <v>0.02</v>
      </c>
      <c r="K30" s="112">
        <v>1.74</v>
      </c>
      <c r="L30" s="112">
        <v>0.83</v>
      </c>
      <c r="M30" s="112">
        <v>1.1</v>
      </c>
      <c r="N30" s="112">
        <v>0.86</v>
      </c>
      <c r="O30" s="113">
        <v>0.03</v>
      </c>
      <c r="P30" s="123">
        <v>1.17</v>
      </c>
      <c r="Q30" s="112">
        <v>0</v>
      </c>
      <c r="R30" s="112">
        <v>0</v>
      </c>
      <c r="S30" s="112">
        <v>0</v>
      </c>
      <c r="T30" s="112">
        <v>0</v>
      </c>
      <c r="U30" s="113">
        <v>0</v>
      </c>
    </row>
    <row r="31" ht="15.95" customHeight="1" spans="1:21">
      <c r="A31" s="107" t="s">
        <v>786</v>
      </c>
      <c r="B31" s="112">
        <v>47.59</v>
      </c>
      <c r="C31" s="112">
        <v>0.13</v>
      </c>
      <c r="D31" s="112">
        <v>0</v>
      </c>
      <c r="E31" s="112">
        <v>7</v>
      </c>
      <c r="F31" s="113">
        <v>3.98</v>
      </c>
      <c r="G31" s="112">
        <v>3.36</v>
      </c>
      <c r="H31" s="113">
        <v>2.14</v>
      </c>
      <c r="I31" s="123">
        <v>2.94</v>
      </c>
      <c r="J31" s="112">
        <v>4.06</v>
      </c>
      <c r="K31" s="113">
        <v>3.97</v>
      </c>
      <c r="L31" s="112">
        <v>4.33</v>
      </c>
      <c r="M31" s="112">
        <v>8.22</v>
      </c>
      <c r="N31" s="112">
        <v>4.23</v>
      </c>
      <c r="O31" s="113">
        <v>1.1</v>
      </c>
      <c r="P31" s="123">
        <v>0.96</v>
      </c>
      <c r="Q31" s="112">
        <v>0</v>
      </c>
      <c r="R31" s="112">
        <v>0.5</v>
      </c>
      <c r="S31" s="112">
        <v>0.43</v>
      </c>
      <c r="T31" s="112">
        <v>0.25</v>
      </c>
      <c r="U31" s="113">
        <v>0</v>
      </c>
    </row>
    <row r="32" ht="15.95" customHeight="1" spans="1:21">
      <c r="A32" s="107" t="s">
        <v>787</v>
      </c>
      <c r="B32" s="112">
        <v>2.42</v>
      </c>
      <c r="C32" s="112">
        <v>0.01</v>
      </c>
      <c r="D32" s="112">
        <v>0</v>
      </c>
      <c r="E32" s="112">
        <v>0.07</v>
      </c>
      <c r="F32" s="113">
        <v>0.09</v>
      </c>
      <c r="G32" s="112">
        <v>0.07</v>
      </c>
      <c r="H32" s="113">
        <v>0.03</v>
      </c>
      <c r="I32" s="123">
        <v>0.03</v>
      </c>
      <c r="J32" s="112">
        <v>0.07</v>
      </c>
      <c r="K32" s="113">
        <v>0.09</v>
      </c>
      <c r="L32" s="112">
        <v>0.49</v>
      </c>
      <c r="M32" s="112">
        <v>0.91</v>
      </c>
      <c r="N32" s="112">
        <v>0.51</v>
      </c>
      <c r="O32" s="113">
        <v>0.01</v>
      </c>
      <c r="P32" s="123">
        <v>0.03</v>
      </c>
      <c r="Q32" s="112">
        <v>0</v>
      </c>
      <c r="R32" s="112">
        <v>0</v>
      </c>
      <c r="S32" s="112">
        <v>0</v>
      </c>
      <c r="T32" s="112">
        <v>0</v>
      </c>
      <c r="U32" s="113">
        <v>0</v>
      </c>
    </row>
    <row r="33" ht="15.95" customHeight="1" spans="1:21">
      <c r="A33" s="107" t="s">
        <v>788</v>
      </c>
      <c r="B33" s="112">
        <v>5</v>
      </c>
      <c r="C33" s="112">
        <v>0</v>
      </c>
      <c r="D33" s="112">
        <v>0</v>
      </c>
      <c r="E33" s="112">
        <v>2.5</v>
      </c>
      <c r="F33" s="113">
        <v>0</v>
      </c>
      <c r="G33" s="112">
        <v>0</v>
      </c>
      <c r="H33" s="113">
        <v>0</v>
      </c>
      <c r="I33" s="123">
        <v>0</v>
      </c>
      <c r="J33" s="112">
        <v>0</v>
      </c>
      <c r="K33" s="113">
        <v>0.6</v>
      </c>
      <c r="L33" s="112">
        <v>0</v>
      </c>
      <c r="M33" s="112">
        <v>1.9</v>
      </c>
      <c r="N33" s="112">
        <v>0</v>
      </c>
      <c r="O33" s="113">
        <v>0</v>
      </c>
      <c r="P33" s="123">
        <v>0</v>
      </c>
      <c r="Q33" s="112">
        <v>0</v>
      </c>
      <c r="R33" s="112">
        <v>0</v>
      </c>
      <c r="S33" s="112">
        <v>0</v>
      </c>
      <c r="T33" s="112">
        <v>0</v>
      </c>
      <c r="U33" s="113">
        <v>0</v>
      </c>
    </row>
    <row r="34" ht="15.95" customHeight="1" spans="1:21">
      <c r="A34" s="107" t="s">
        <v>789</v>
      </c>
      <c r="B34" s="112">
        <v>1.85</v>
      </c>
      <c r="C34" s="112">
        <v>0.04</v>
      </c>
      <c r="D34" s="112">
        <v>0.01</v>
      </c>
      <c r="E34" s="112">
        <v>0.18</v>
      </c>
      <c r="F34" s="113">
        <v>0.13</v>
      </c>
      <c r="G34" s="112">
        <v>0.1</v>
      </c>
      <c r="H34" s="113">
        <v>0.04</v>
      </c>
      <c r="I34" s="123">
        <v>0.12</v>
      </c>
      <c r="J34" s="112">
        <v>0.21</v>
      </c>
      <c r="K34" s="113">
        <v>0.08</v>
      </c>
      <c r="L34" s="112">
        <v>0.2</v>
      </c>
      <c r="M34" s="112">
        <v>0.37</v>
      </c>
      <c r="N34" s="112">
        <v>0.25</v>
      </c>
      <c r="O34" s="113">
        <v>0.06</v>
      </c>
      <c r="P34" s="123">
        <v>0.07</v>
      </c>
      <c r="Q34" s="112">
        <v>0</v>
      </c>
      <c r="R34" s="112">
        <v>0</v>
      </c>
      <c r="S34" s="112">
        <v>0</v>
      </c>
      <c r="T34" s="112">
        <v>0</v>
      </c>
      <c r="U34" s="113">
        <v>0</v>
      </c>
    </row>
    <row r="35" ht="15.95" customHeight="1" spans="1:21">
      <c r="A35" s="107" t="s">
        <v>790</v>
      </c>
      <c r="B35" s="112">
        <v>0.49</v>
      </c>
      <c r="C35" s="112">
        <v>0</v>
      </c>
      <c r="D35" s="112">
        <v>0</v>
      </c>
      <c r="E35" s="112">
        <v>0</v>
      </c>
      <c r="F35" s="113">
        <v>0</v>
      </c>
      <c r="G35" s="112">
        <v>0.49</v>
      </c>
      <c r="H35" s="113">
        <v>0</v>
      </c>
      <c r="I35" s="123">
        <v>0</v>
      </c>
      <c r="J35" s="112">
        <v>0</v>
      </c>
      <c r="K35" s="113">
        <v>0</v>
      </c>
      <c r="L35" s="112">
        <v>0</v>
      </c>
      <c r="M35" s="112">
        <v>0</v>
      </c>
      <c r="N35" s="112">
        <v>0</v>
      </c>
      <c r="O35" s="113">
        <v>0</v>
      </c>
      <c r="P35" s="123">
        <v>0</v>
      </c>
      <c r="Q35" s="112">
        <v>0</v>
      </c>
      <c r="R35" s="112">
        <v>0</v>
      </c>
      <c r="S35" s="112">
        <v>0</v>
      </c>
      <c r="T35" s="112">
        <v>0</v>
      </c>
      <c r="U35" s="113">
        <v>0</v>
      </c>
    </row>
    <row r="36" ht="15.95" customHeight="1" spans="1:21">
      <c r="A36" s="107" t="s">
        <v>791</v>
      </c>
      <c r="B36" s="112">
        <v>28.51</v>
      </c>
      <c r="C36" s="112">
        <v>0</v>
      </c>
      <c r="D36" s="112">
        <v>0</v>
      </c>
      <c r="E36" s="112">
        <v>1.61</v>
      </c>
      <c r="F36" s="113">
        <v>0.79</v>
      </c>
      <c r="G36" s="112">
        <v>5.38</v>
      </c>
      <c r="H36" s="113">
        <v>0.96</v>
      </c>
      <c r="I36" s="123">
        <v>0.5</v>
      </c>
      <c r="J36" s="112">
        <v>3.35</v>
      </c>
      <c r="K36" s="113">
        <v>2.04</v>
      </c>
      <c r="L36" s="112">
        <v>1.58</v>
      </c>
      <c r="M36" s="112">
        <v>6.95</v>
      </c>
      <c r="N36" s="112">
        <v>4.37</v>
      </c>
      <c r="O36" s="113">
        <v>0</v>
      </c>
      <c r="P36" s="123">
        <v>0.3</v>
      </c>
      <c r="Q36" s="112">
        <v>0</v>
      </c>
      <c r="R36" s="112">
        <v>0</v>
      </c>
      <c r="S36" s="112">
        <v>0</v>
      </c>
      <c r="T36" s="112">
        <v>0.67</v>
      </c>
      <c r="U36" s="113">
        <v>0</v>
      </c>
    </row>
    <row r="37" ht="15.95" customHeight="1" spans="1:21">
      <c r="A37" s="107" t="s">
        <v>792</v>
      </c>
      <c r="B37" s="112">
        <v>1</v>
      </c>
      <c r="C37" s="112">
        <v>0.02</v>
      </c>
      <c r="D37" s="112">
        <v>0.01</v>
      </c>
      <c r="E37" s="112">
        <v>0.22</v>
      </c>
      <c r="F37" s="113">
        <v>0.15</v>
      </c>
      <c r="G37" s="112">
        <v>0.04</v>
      </c>
      <c r="H37" s="113">
        <v>0.06</v>
      </c>
      <c r="I37" s="123">
        <v>0.03</v>
      </c>
      <c r="J37" s="112">
        <v>0.17</v>
      </c>
      <c r="K37" s="113">
        <v>0.02</v>
      </c>
      <c r="L37" s="112">
        <v>0.11</v>
      </c>
      <c r="M37" s="112">
        <v>0.07</v>
      </c>
      <c r="N37" s="112">
        <v>0.02</v>
      </c>
      <c r="O37" s="113">
        <v>0.04</v>
      </c>
      <c r="P37" s="123">
        <v>0.04</v>
      </c>
      <c r="Q37" s="112">
        <v>0</v>
      </c>
      <c r="R37" s="112">
        <v>0</v>
      </c>
      <c r="S37" s="112">
        <v>0</v>
      </c>
      <c r="T37" s="112">
        <v>0</v>
      </c>
      <c r="U37" s="113">
        <v>0</v>
      </c>
    </row>
    <row r="38" ht="15.95" customHeight="1" spans="1:21">
      <c r="A38" s="111" t="s">
        <v>793</v>
      </c>
      <c r="B38" s="112">
        <v>119.96</v>
      </c>
      <c r="C38" s="112">
        <v>6.16</v>
      </c>
      <c r="D38" s="112">
        <v>0.57</v>
      </c>
      <c r="E38" s="112">
        <v>11.22</v>
      </c>
      <c r="F38" s="113">
        <v>8.18</v>
      </c>
      <c r="G38" s="112">
        <v>8.08</v>
      </c>
      <c r="H38" s="113">
        <v>3.9</v>
      </c>
      <c r="I38" s="123">
        <v>7.4</v>
      </c>
      <c r="J38" s="112">
        <v>8.49</v>
      </c>
      <c r="K38" s="113">
        <v>5.97</v>
      </c>
      <c r="L38" s="112">
        <v>11.99</v>
      </c>
      <c r="M38" s="112">
        <v>25.34</v>
      </c>
      <c r="N38" s="112">
        <v>14.64</v>
      </c>
      <c r="O38" s="113">
        <v>3.8</v>
      </c>
      <c r="P38" s="123">
        <v>3.94</v>
      </c>
      <c r="Q38" s="112">
        <v>0.28</v>
      </c>
      <c r="R38" s="112">
        <v>0</v>
      </c>
      <c r="S38" s="112">
        <v>0.01</v>
      </c>
      <c r="T38" s="112">
        <v>0</v>
      </c>
      <c r="U38" s="113">
        <v>0</v>
      </c>
    </row>
    <row r="39" ht="15.95" customHeight="1" spans="1:21">
      <c r="A39" s="107" t="s">
        <v>794</v>
      </c>
      <c r="B39" s="112">
        <v>0.1</v>
      </c>
      <c r="C39" s="112">
        <v>0</v>
      </c>
      <c r="D39" s="112">
        <v>0.01</v>
      </c>
      <c r="E39" s="112">
        <v>0</v>
      </c>
      <c r="F39" s="113">
        <v>0.01</v>
      </c>
      <c r="G39" s="112">
        <v>0</v>
      </c>
      <c r="H39" s="113">
        <v>0</v>
      </c>
      <c r="I39" s="123">
        <v>0</v>
      </c>
      <c r="J39" s="112">
        <v>0</v>
      </c>
      <c r="K39" s="113">
        <v>0</v>
      </c>
      <c r="L39" s="112">
        <v>0</v>
      </c>
      <c r="M39" s="112">
        <v>0</v>
      </c>
      <c r="N39" s="112">
        <v>0</v>
      </c>
      <c r="O39" s="113">
        <v>0.06</v>
      </c>
      <c r="P39" s="123">
        <v>0.01</v>
      </c>
      <c r="Q39" s="112">
        <v>0.01</v>
      </c>
      <c r="R39" s="112">
        <v>0</v>
      </c>
      <c r="S39" s="112">
        <v>0</v>
      </c>
      <c r="T39" s="112">
        <v>0</v>
      </c>
      <c r="U39" s="113">
        <v>0</v>
      </c>
    </row>
    <row r="40" ht="15.95" customHeight="1" spans="1:21">
      <c r="A40" s="107" t="s">
        <v>795</v>
      </c>
      <c r="B40" s="112">
        <v>0.44</v>
      </c>
      <c r="C40" s="112">
        <v>0</v>
      </c>
      <c r="D40" s="112">
        <v>0</v>
      </c>
      <c r="E40" s="112">
        <v>0.04</v>
      </c>
      <c r="F40" s="113">
        <v>0.05</v>
      </c>
      <c r="G40" s="112">
        <v>0.05</v>
      </c>
      <c r="H40" s="113">
        <v>0.04</v>
      </c>
      <c r="I40" s="123">
        <v>0.03</v>
      </c>
      <c r="J40" s="112">
        <v>0</v>
      </c>
      <c r="K40" s="113">
        <v>0.03</v>
      </c>
      <c r="L40" s="112">
        <v>0.03</v>
      </c>
      <c r="M40" s="112">
        <v>0.05</v>
      </c>
      <c r="N40" s="112">
        <v>0.08</v>
      </c>
      <c r="O40" s="113">
        <v>0</v>
      </c>
      <c r="P40" s="123">
        <v>0.03</v>
      </c>
      <c r="Q40" s="112">
        <v>0</v>
      </c>
      <c r="R40" s="112">
        <v>0</v>
      </c>
      <c r="S40" s="112">
        <v>0</v>
      </c>
      <c r="T40" s="112">
        <v>0</v>
      </c>
      <c r="U40" s="113">
        <v>0</v>
      </c>
    </row>
    <row r="41" ht="15.95" customHeight="1" spans="1:21">
      <c r="A41" s="107" t="s">
        <v>796</v>
      </c>
      <c r="B41" s="112">
        <v>0.05</v>
      </c>
      <c r="C41" s="112">
        <v>0</v>
      </c>
      <c r="D41" s="112">
        <v>0</v>
      </c>
      <c r="E41" s="112">
        <v>0.01</v>
      </c>
      <c r="F41" s="113">
        <v>0</v>
      </c>
      <c r="G41" s="112">
        <v>0</v>
      </c>
      <c r="H41" s="113">
        <v>0</v>
      </c>
      <c r="I41" s="123">
        <v>0</v>
      </c>
      <c r="J41" s="112">
        <v>0</v>
      </c>
      <c r="K41" s="113">
        <v>0</v>
      </c>
      <c r="L41" s="112">
        <v>0.01</v>
      </c>
      <c r="M41" s="112">
        <v>0.01</v>
      </c>
      <c r="N41" s="112">
        <v>0</v>
      </c>
      <c r="O41" s="113">
        <v>0</v>
      </c>
      <c r="P41" s="123">
        <v>0</v>
      </c>
      <c r="Q41" s="112">
        <v>0</v>
      </c>
      <c r="R41" s="112">
        <v>0</v>
      </c>
      <c r="S41" s="112">
        <v>0</v>
      </c>
      <c r="T41" s="112">
        <v>0</v>
      </c>
      <c r="U41" s="113">
        <v>0</v>
      </c>
    </row>
    <row r="42" ht="15.95" customHeight="1" spans="1:21">
      <c r="A42" s="107" t="s">
        <v>797</v>
      </c>
      <c r="B42" s="112">
        <v>5.09</v>
      </c>
      <c r="C42" s="112">
        <v>0.02</v>
      </c>
      <c r="D42" s="112">
        <v>0</v>
      </c>
      <c r="E42" s="112">
        <v>0.6</v>
      </c>
      <c r="F42" s="113">
        <v>0.18</v>
      </c>
      <c r="G42" s="112">
        <v>0.15</v>
      </c>
      <c r="H42" s="113">
        <v>0.06</v>
      </c>
      <c r="I42" s="123">
        <v>0.15</v>
      </c>
      <c r="J42" s="112">
        <v>0.22</v>
      </c>
      <c r="K42" s="113">
        <v>0.25</v>
      </c>
      <c r="L42" s="112">
        <v>0.9</v>
      </c>
      <c r="M42" s="112">
        <v>1.63</v>
      </c>
      <c r="N42" s="112">
        <v>0.74</v>
      </c>
      <c r="O42" s="113">
        <v>0.14</v>
      </c>
      <c r="P42" s="123">
        <v>0.04</v>
      </c>
      <c r="Q42" s="112">
        <v>0</v>
      </c>
      <c r="R42" s="112">
        <v>0</v>
      </c>
      <c r="S42" s="112">
        <v>0</v>
      </c>
      <c r="T42" s="112">
        <v>0</v>
      </c>
      <c r="U42" s="113">
        <v>0</v>
      </c>
    </row>
    <row r="43" ht="15.95" customHeight="1" spans="1:21">
      <c r="A43" s="107" t="s">
        <v>798</v>
      </c>
      <c r="B43" s="112">
        <v>0.22</v>
      </c>
      <c r="C43" s="112">
        <v>0</v>
      </c>
      <c r="D43" s="112">
        <v>0</v>
      </c>
      <c r="E43" s="112">
        <v>0.03</v>
      </c>
      <c r="F43" s="113">
        <v>0.02</v>
      </c>
      <c r="G43" s="112">
        <v>0.02</v>
      </c>
      <c r="H43" s="113">
        <v>0.01</v>
      </c>
      <c r="I43" s="123">
        <v>0.02</v>
      </c>
      <c r="J43" s="112">
        <v>0.02</v>
      </c>
      <c r="K43" s="113">
        <v>0.01</v>
      </c>
      <c r="L43" s="112">
        <v>0.02</v>
      </c>
      <c r="M43" s="112">
        <v>0.03</v>
      </c>
      <c r="N43" s="112">
        <v>0.01</v>
      </c>
      <c r="O43" s="113">
        <v>0.01</v>
      </c>
      <c r="P43" s="123">
        <v>0.01</v>
      </c>
      <c r="Q43" s="112">
        <v>0</v>
      </c>
      <c r="R43" s="112">
        <v>0</v>
      </c>
      <c r="S43" s="112">
        <v>0</v>
      </c>
      <c r="T43" s="112">
        <v>0</v>
      </c>
      <c r="U43" s="113">
        <v>0</v>
      </c>
    </row>
    <row r="44" ht="15.95" customHeight="1" spans="1:21">
      <c r="A44" s="114" t="s">
        <v>799</v>
      </c>
      <c r="B44" s="115">
        <v>0.55</v>
      </c>
      <c r="C44" s="115">
        <v>0.01</v>
      </c>
      <c r="D44" s="115">
        <v>0</v>
      </c>
      <c r="E44" s="115">
        <v>0.04</v>
      </c>
      <c r="F44" s="116">
        <v>0.05</v>
      </c>
      <c r="G44" s="115">
        <v>0.03</v>
      </c>
      <c r="H44" s="116">
        <v>0.01</v>
      </c>
      <c r="I44" s="124">
        <v>0.03</v>
      </c>
      <c r="J44" s="115">
        <v>0.03</v>
      </c>
      <c r="K44" s="116">
        <v>0.02</v>
      </c>
      <c r="L44" s="115">
        <v>0.07</v>
      </c>
      <c r="M44" s="115">
        <v>0.15</v>
      </c>
      <c r="N44" s="115">
        <v>0.09</v>
      </c>
      <c r="O44" s="116">
        <v>0.01</v>
      </c>
      <c r="P44" s="124">
        <v>0.01</v>
      </c>
      <c r="Q44" s="115">
        <v>0</v>
      </c>
      <c r="R44" s="115">
        <v>0</v>
      </c>
      <c r="S44" s="115">
        <v>0</v>
      </c>
      <c r="T44" s="115">
        <v>0</v>
      </c>
      <c r="U44" s="116">
        <v>0</v>
      </c>
    </row>
    <row r="45" ht="15.95" customHeight="1" spans="1:21">
      <c r="A45" s="107" t="s">
        <v>800</v>
      </c>
      <c r="B45" s="112">
        <v>0.32</v>
      </c>
      <c r="C45" s="112">
        <v>0.01</v>
      </c>
      <c r="D45" s="112">
        <v>0</v>
      </c>
      <c r="E45" s="112">
        <v>0.03</v>
      </c>
      <c r="F45" s="113">
        <v>0.02</v>
      </c>
      <c r="G45" s="112">
        <v>0.03</v>
      </c>
      <c r="H45" s="113">
        <v>0.01</v>
      </c>
      <c r="I45" s="123">
        <v>0.03</v>
      </c>
      <c r="J45" s="112">
        <v>0.03</v>
      </c>
      <c r="K45" s="113">
        <v>0.03</v>
      </c>
      <c r="L45" s="112">
        <v>0.02</v>
      </c>
      <c r="M45" s="112">
        <v>0.04</v>
      </c>
      <c r="N45" s="112">
        <v>0.06</v>
      </c>
      <c r="O45" s="113">
        <v>0.01</v>
      </c>
      <c r="P45" s="123">
        <v>0.02</v>
      </c>
      <c r="Q45" s="112">
        <v>0</v>
      </c>
      <c r="R45" s="112">
        <v>0</v>
      </c>
      <c r="S45" s="112">
        <v>0</v>
      </c>
      <c r="T45" s="112">
        <v>0</v>
      </c>
      <c r="U45" s="113">
        <v>0</v>
      </c>
    </row>
    <row r="46" ht="15.95" customHeight="1" spans="1:21">
      <c r="A46" s="107" t="s">
        <v>801</v>
      </c>
      <c r="B46" s="112">
        <v>0.02</v>
      </c>
      <c r="C46" s="112">
        <v>0</v>
      </c>
      <c r="D46" s="112">
        <v>0</v>
      </c>
      <c r="E46" s="112">
        <v>0</v>
      </c>
      <c r="F46" s="113">
        <v>0</v>
      </c>
      <c r="G46" s="112">
        <v>0</v>
      </c>
      <c r="H46" s="113">
        <v>0</v>
      </c>
      <c r="I46" s="123">
        <v>0</v>
      </c>
      <c r="J46" s="112">
        <v>0</v>
      </c>
      <c r="K46" s="113">
        <v>0</v>
      </c>
      <c r="L46" s="112">
        <v>0</v>
      </c>
      <c r="M46" s="112">
        <v>0</v>
      </c>
      <c r="N46" s="112">
        <v>0</v>
      </c>
      <c r="O46" s="113">
        <v>0</v>
      </c>
      <c r="P46" s="123">
        <v>0</v>
      </c>
      <c r="Q46" s="112">
        <v>0</v>
      </c>
      <c r="R46" s="112">
        <v>0</v>
      </c>
      <c r="S46" s="112">
        <v>0</v>
      </c>
      <c r="T46" s="112">
        <v>0</v>
      </c>
      <c r="U46" s="113">
        <v>0</v>
      </c>
    </row>
    <row r="47" ht="15.95" customHeight="1" spans="1:21">
      <c r="A47" s="107" t="s">
        <v>802</v>
      </c>
      <c r="B47" s="112">
        <v>0.08</v>
      </c>
      <c r="C47" s="112">
        <v>0</v>
      </c>
      <c r="D47" s="112">
        <v>0</v>
      </c>
      <c r="E47" s="112">
        <v>0.03</v>
      </c>
      <c r="F47" s="113">
        <v>0.01</v>
      </c>
      <c r="G47" s="112">
        <v>0.01</v>
      </c>
      <c r="H47" s="113">
        <v>0</v>
      </c>
      <c r="I47" s="123">
        <v>0.01</v>
      </c>
      <c r="J47" s="112">
        <v>0.02</v>
      </c>
      <c r="K47" s="113">
        <v>0</v>
      </c>
      <c r="L47" s="112">
        <v>0.01</v>
      </c>
      <c r="M47" s="112">
        <v>0</v>
      </c>
      <c r="N47" s="112">
        <v>0</v>
      </c>
      <c r="O47" s="113">
        <v>0</v>
      </c>
      <c r="P47" s="123">
        <v>0</v>
      </c>
      <c r="Q47" s="112">
        <v>0.01</v>
      </c>
      <c r="R47" s="112">
        <v>0</v>
      </c>
      <c r="S47" s="112">
        <v>0.01</v>
      </c>
      <c r="T47" s="112">
        <v>0</v>
      </c>
      <c r="U47" s="113">
        <v>0</v>
      </c>
    </row>
    <row r="48" ht="15.95" customHeight="1" spans="1:21">
      <c r="A48" s="107" t="s">
        <v>803</v>
      </c>
      <c r="B48" s="112">
        <v>1.32</v>
      </c>
      <c r="C48" s="112">
        <v>0.26</v>
      </c>
      <c r="D48" s="112">
        <v>0.02</v>
      </c>
      <c r="E48" s="112">
        <v>0.04</v>
      </c>
      <c r="F48" s="113">
        <v>0.06</v>
      </c>
      <c r="G48" s="112">
        <v>0.1</v>
      </c>
      <c r="H48" s="113">
        <v>0.05</v>
      </c>
      <c r="I48" s="123">
        <v>0.09</v>
      </c>
      <c r="J48" s="112">
        <v>0.1</v>
      </c>
      <c r="K48" s="113">
        <v>0.11</v>
      </c>
      <c r="L48" s="112">
        <v>0.03</v>
      </c>
      <c r="M48" s="112">
        <v>0.04</v>
      </c>
      <c r="N48" s="112">
        <v>0.25</v>
      </c>
      <c r="O48" s="113">
        <v>0.1</v>
      </c>
      <c r="P48" s="123">
        <v>0.05</v>
      </c>
      <c r="Q48" s="112">
        <v>0.04</v>
      </c>
      <c r="R48" s="112">
        <v>0</v>
      </c>
      <c r="S48" s="112">
        <v>0</v>
      </c>
      <c r="T48" s="112">
        <v>0</v>
      </c>
      <c r="U48" s="113">
        <v>0</v>
      </c>
    </row>
    <row r="49" ht="15.95" customHeight="1" spans="1:21">
      <c r="A49" s="107" t="s">
        <v>804</v>
      </c>
      <c r="B49" s="112">
        <v>0</v>
      </c>
      <c r="C49" s="112">
        <v>0</v>
      </c>
      <c r="D49" s="112">
        <v>0</v>
      </c>
      <c r="E49" s="112">
        <v>0</v>
      </c>
      <c r="F49" s="113">
        <v>0</v>
      </c>
      <c r="G49" s="112">
        <v>0</v>
      </c>
      <c r="H49" s="113">
        <v>0</v>
      </c>
      <c r="I49" s="123">
        <v>0</v>
      </c>
      <c r="J49" s="112">
        <v>0</v>
      </c>
      <c r="K49" s="113">
        <v>0</v>
      </c>
      <c r="L49" s="112">
        <v>0</v>
      </c>
      <c r="M49" s="112">
        <v>0</v>
      </c>
      <c r="N49" s="112">
        <v>0</v>
      </c>
      <c r="O49" s="113">
        <v>0</v>
      </c>
      <c r="P49" s="123">
        <v>0</v>
      </c>
      <c r="Q49" s="112">
        <v>0</v>
      </c>
      <c r="R49" s="112">
        <v>0</v>
      </c>
      <c r="S49" s="112">
        <v>0</v>
      </c>
      <c r="T49" s="112">
        <v>0</v>
      </c>
      <c r="U49" s="113">
        <v>0</v>
      </c>
    </row>
    <row r="50" ht="15.95" customHeight="1" spans="1:21">
      <c r="A50" s="107" t="s">
        <v>805</v>
      </c>
      <c r="B50" s="112">
        <v>1.46</v>
      </c>
      <c r="C50" s="112">
        <v>0.69</v>
      </c>
      <c r="D50" s="112">
        <v>0.01</v>
      </c>
      <c r="E50" s="112">
        <v>0.1</v>
      </c>
      <c r="F50" s="113">
        <v>0.06</v>
      </c>
      <c r="G50" s="112">
        <v>0.04</v>
      </c>
      <c r="H50" s="113">
        <v>0.03</v>
      </c>
      <c r="I50" s="123">
        <v>0.08</v>
      </c>
      <c r="J50" s="112">
        <v>0.1</v>
      </c>
      <c r="K50" s="113">
        <v>0.02</v>
      </c>
      <c r="L50" s="112">
        <v>0.05</v>
      </c>
      <c r="M50" s="112">
        <v>0.17</v>
      </c>
      <c r="N50" s="112">
        <v>0.02</v>
      </c>
      <c r="O50" s="113">
        <v>0.01</v>
      </c>
      <c r="P50" s="123">
        <v>0.05</v>
      </c>
      <c r="Q50" s="112">
        <v>0.02</v>
      </c>
      <c r="R50" s="112">
        <v>0</v>
      </c>
      <c r="S50" s="112">
        <v>0</v>
      </c>
      <c r="T50" s="112">
        <v>0</v>
      </c>
      <c r="U50" s="113">
        <v>0</v>
      </c>
    </row>
    <row r="51" ht="15.95" customHeight="1" spans="1:21">
      <c r="A51" s="107" t="s">
        <v>806</v>
      </c>
      <c r="B51" s="112">
        <v>0.09</v>
      </c>
      <c r="C51" s="112">
        <v>0.05</v>
      </c>
      <c r="D51" s="112">
        <v>0</v>
      </c>
      <c r="E51" s="112">
        <v>0</v>
      </c>
      <c r="F51" s="113">
        <v>0</v>
      </c>
      <c r="G51" s="112">
        <v>0</v>
      </c>
      <c r="H51" s="113">
        <v>0</v>
      </c>
      <c r="I51" s="123">
        <v>0</v>
      </c>
      <c r="J51" s="112">
        <v>0.01</v>
      </c>
      <c r="K51" s="113">
        <v>0</v>
      </c>
      <c r="L51" s="112">
        <v>0</v>
      </c>
      <c r="M51" s="112">
        <v>0.01</v>
      </c>
      <c r="N51" s="112">
        <v>0</v>
      </c>
      <c r="O51" s="113">
        <v>0</v>
      </c>
      <c r="P51" s="123">
        <v>0</v>
      </c>
      <c r="Q51" s="112">
        <v>0</v>
      </c>
      <c r="R51" s="112">
        <v>0</v>
      </c>
      <c r="S51" s="112">
        <v>0</v>
      </c>
      <c r="T51" s="112">
        <v>0</v>
      </c>
      <c r="U51" s="113">
        <v>0</v>
      </c>
    </row>
    <row r="52" ht="15.95" customHeight="1" spans="1:21">
      <c r="A52" s="107" t="s">
        <v>807</v>
      </c>
      <c r="B52" s="112">
        <v>0.9</v>
      </c>
      <c r="C52" s="112">
        <v>0.03</v>
      </c>
      <c r="D52" s="112">
        <v>0</v>
      </c>
      <c r="E52" s="112">
        <v>0.07</v>
      </c>
      <c r="F52" s="113">
        <v>0.05</v>
      </c>
      <c r="G52" s="112">
        <v>0.05</v>
      </c>
      <c r="H52" s="113">
        <v>0.02</v>
      </c>
      <c r="I52" s="123">
        <v>0.03</v>
      </c>
      <c r="J52" s="112">
        <v>0.04</v>
      </c>
      <c r="K52" s="113">
        <v>0.04</v>
      </c>
      <c r="L52" s="112">
        <v>0.11</v>
      </c>
      <c r="M52" s="112">
        <v>0.18</v>
      </c>
      <c r="N52" s="112">
        <v>0.25</v>
      </c>
      <c r="O52" s="113">
        <v>0.02</v>
      </c>
      <c r="P52" s="123">
        <v>0.01</v>
      </c>
      <c r="Q52" s="112">
        <v>0.01</v>
      </c>
      <c r="R52" s="112">
        <v>0</v>
      </c>
      <c r="S52" s="112">
        <v>0</v>
      </c>
      <c r="T52" s="112">
        <v>0</v>
      </c>
      <c r="U52" s="113">
        <v>0</v>
      </c>
    </row>
    <row r="53" ht="15.95" customHeight="1" spans="1:21">
      <c r="A53" s="107" t="s">
        <v>808</v>
      </c>
      <c r="B53" s="112">
        <v>0.04</v>
      </c>
      <c r="C53" s="112">
        <v>0</v>
      </c>
      <c r="D53" s="112">
        <v>0</v>
      </c>
      <c r="E53" s="112">
        <v>0</v>
      </c>
      <c r="F53" s="113">
        <v>0</v>
      </c>
      <c r="G53" s="112">
        <v>0</v>
      </c>
      <c r="H53" s="113">
        <v>0</v>
      </c>
      <c r="I53" s="123">
        <v>0</v>
      </c>
      <c r="J53" s="112">
        <v>0</v>
      </c>
      <c r="K53" s="113">
        <v>0</v>
      </c>
      <c r="L53" s="112">
        <v>0.01</v>
      </c>
      <c r="M53" s="112">
        <v>0.01</v>
      </c>
      <c r="N53" s="112">
        <v>0.01</v>
      </c>
      <c r="O53" s="113">
        <v>0</v>
      </c>
      <c r="P53" s="123">
        <v>0</v>
      </c>
      <c r="Q53" s="112">
        <v>0</v>
      </c>
      <c r="R53" s="112">
        <v>0</v>
      </c>
      <c r="S53" s="112">
        <v>0</v>
      </c>
      <c r="T53" s="112">
        <v>0</v>
      </c>
      <c r="U53" s="113">
        <v>0</v>
      </c>
    </row>
    <row r="54" ht="15.95" customHeight="1" spans="1:21">
      <c r="A54" s="107" t="s">
        <v>809</v>
      </c>
      <c r="B54" s="112">
        <v>0.17</v>
      </c>
      <c r="C54" s="112">
        <v>0.03</v>
      </c>
      <c r="D54" s="112">
        <v>0</v>
      </c>
      <c r="E54" s="112">
        <v>0.03</v>
      </c>
      <c r="F54" s="113">
        <v>0.01</v>
      </c>
      <c r="G54" s="112">
        <v>0.01</v>
      </c>
      <c r="H54" s="113">
        <v>0.01</v>
      </c>
      <c r="I54" s="123">
        <v>0.02</v>
      </c>
      <c r="J54" s="112">
        <v>0.01</v>
      </c>
      <c r="K54" s="113">
        <v>0</v>
      </c>
      <c r="L54" s="112">
        <v>0.01</v>
      </c>
      <c r="M54" s="112">
        <v>0.02</v>
      </c>
      <c r="N54" s="112">
        <v>0.01</v>
      </c>
      <c r="O54" s="113">
        <v>0.01</v>
      </c>
      <c r="P54" s="123">
        <v>0.01</v>
      </c>
      <c r="Q54" s="112">
        <v>0</v>
      </c>
      <c r="R54" s="112">
        <v>0</v>
      </c>
      <c r="S54" s="112">
        <v>0</v>
      </c>
      <c r="T54" s="112">
        <v>0</v>
      </c>
      <c r="U54" s="113">
        <v>0</v>
      </c>
    </row>
    <row r="55" ht="15.95" customHeight="1" spans="1:21">
      <c r="A55" s="107" t="s">
        <v>810</v>
      </c>
      <c r="B55" s="112">
        <v>0.2</v>
      </c>
      <c r="C55" s="112">
        <v>0.04</v>
      </c>
      <c r="D55" s="112">
        <v>0.01</v>
      </c>
      <c r="E55" s="112">
        <v>0.02</v>
      </c>
      <c r="F55" s="113">
        <v>0.01</v>
      </c>
      <c r="G55" s="112">
        <v>0.01</v>
      </c>
      <c r="H55" s="113">
        <v>0.01</v>
      </c>
      <c r="I55" s="123">
        <v>0.01</v>
      </c>
      <c r="J55" s="112">
        <v>0.02</v>
      </c>
      <c r="K55" s="113">
        <v>0</v>
      </c>
      <c r="L55" s="112">
        <v>0.02</v>
      </c>
      <c r="M55" s="112">
        <v>0.03</v>
      </c>
      <c r="N55" s="112">
        <v>0.01</v>
      </c>
      <c r="O55" s="113">
        <v>0.01</v>
      </c>
      <c r="P55" s="123">
        <v>0.01</v>
      </c>
      <c r="Q55" s="112">
        <v>0</v>
      </c>
      <c r="R55" s="112">
        <v>0</v>
      </c>
      <c r="S55" s="112">
        <v>0</v>
      </c>
      <c r="T55" s="112">
        <v>0</v>
      </c>
      <c r="U55" s="113">
        <v>0</v>
      </c>
    </row>
    <row r="56" ht="15.95" customHeight="1" spans="1:21">
      <c r="A56" s="107" t="s">
        <v>811</v>
      </c>
      <c r="B56" s="112">
        <v>18.77</v>
      </c>
      <c r="C56" s="112">
        <v>0.81</v>
      </c>
      <c r="D56" s="112">
        <v>0</v>
      </c>
      <c r="E56" s="112">
        <v>1.79</v>
      </c>
      <c r="F56" s="113">
        <v>0.5</v>
      </c>
      <c r="G56" s="112">
        <v>0.4</v>
      </c>
      <c r="H56" s="113">
        <v>0.36</v>
      </c>
      <c r="I56" s="123">
        <v>0.69</v>
      </c>
      <c r="J56" s="112">
        <v>0.85</v>
      </c>
      <c r="K56" s="113">
        <v>0.51</v>
      </c>
      <c r="L56" s="112">
        <v>2.69</v>
      </c>
      <c r="M56" s="112">
        <v>5.21</v>
      </c>
      <c r="N56" s="112">
        <v>3.76</v>
      </c>
      <c r="O56" s="113">
        <v>0.98</v>
      </c>
      <c r="P56" s="123">
        <v>0.22</v>
      </c>
      <c r="Q56" s="112">
        <v>0</v>
      </c>
      <c r="R56" s="112">
        <v>0</v>
      </c>
      <c r="S56" s="112">
        <v>0</v>
      </c>
      <c r="T56" s="112">
        <v>0</v>
      </c>
      <c r="U56" s="113">
        <v>0</v>
      </c>
    </row>
    <row r="57" ht="15.95" customHeight="1" spans="1:21">
      <c r="A57" s="107" t="s">
        <v>812</v>
      </c>
      <c r="B57" s="112">
        <v>14.82</v>
      </c>
      <c r="C57" s="112">
        <v>1.47</v>
      </c>
      <c r="D57" s="112">
        <v>0.16</v>
      </c>
      <c r="E57" s="112">
        <v>1.47</v>
      </c>
      <c r="F57" s="113">
        <v>0.79</v>
      </c>
      <c r="G57" s="112">
        <v>1.1</v>
      </c>
      <c r="H57" s="113">
        <v>0.71</v>
      </c>
      <c r="I57" s="123">
        <v>1.05</v>
      </c>
      <c r="J57" s="112">
        <v>1.08</v>
      </c>
      <c r="K57" s="113">
        <v>1</v>
      </c>
      <c r="L57" s="112">
        <v>1.03</v>
      </c>
      <c r="M57" s="112">
        <v>2.06</v>
      </c>
      <c r="N57" s="112">
        <v>1.47</v>
      </c>
      <c r="O57" s="113">
        <v>0.58</v>
      </c>
      <c r="P57" s="123">
        <v>0.83</v>
      </c>
      <c r="Q57" s="112">
        <v>0.01</v>
      </c>
      <c r="R57" s="112">
        <v>0</v>
      </c>
      <c r="S57" s="112">
        <v>0</v>
      </c>
      <c r="T57" s="112">
        <v>0</v>
      </c>
      <c r="U57" s="113">
        <v>0</v>
      </c>
    </row>
    <row r="58" ht="15.95" customHeight="1" spans="1:21">
      <c r="A58" s="107" t="s">
        <v>813</v>
      </c>
      <c r="B58" s="112">
        <v>6.34</v>
      </c>
      <c r="C58" s="112">
        <v>0.78</v>
      </c>
      <c r="D58" s="112">
        <v>0.08</v>
      </c>
      <c r="E58" s="112">
        <v>0.85</v>
      </c>
      <c r="F58" s="113">
        <v>0.3</v>
      </c>
      <c r="G58" s="112">
        <v>0.19</v>
      </c>
      <c r="H58" s="113">
        <v>0.12</v>
      </c>
      <c r="I58" s="123">
        <v>0.35</v>
      </c>
      <c r="J58" s="112">
        <v>0.38</v>
      </c>
      <c r="K58" s="113">
        <v>0.17</v>
      </c>
      <c r="L58" s="112">
        <v>0.69</v>
      </c>
      <c r="M58" s="112">
        <v>1.23</v>
      </c>
      <c r="N58" s="112">
        <v>0.64</v>
      </c>
      <c r="O58" s="113">
        <v>0.19</v>
      </c>
      <c r="P58" s="123">
        <v>0.16</v>
      </c>
      <c r="Q58" s="112">
        <v>0.17</v>
      </c>
      <c r="R58" s="112">
        <v>0</v>
      </c>
      <c r="S58" s="112">
        <v>0</v>
      </c>
      <c r="T58" s="112">
        <v>0</v>
      </c>
      <c r="U58" s="113">
        <v>0</v>
      </c>
    </row>
    <row r="59" ht="15.95" customHeight="1" spans="1:21">
      <c r="A59" s="107" t="s">
        <v>814</v>
      </c>
      <c r="B59" s="112">
        <v>1.16</v>
      </c>
      <c r="C59" s="112">
        <v>0.04</v>
      </c>
      <c r="D59" s="112">
        <v>0.01</v>
      </c>
      <c r="E59" s="112">
        <v>0.13</v>
      </c>
      <c r="F59" s="113">
        <v>0.05</v>
      </c>
      <c r="G59" s="112">
        <v>0.03</v>
      </c>
      <c r="H59" s="113">
        <v>0.02</v>
      </c>
      <c r="I59" s="123">
        <v>0.04</v>
      </c>
      <c r="J59" s="112">
        <v>0.04</v>
      </c>
      <c r="K59" s="113">
        <v>0.03</v>
      </c>
      <c r="L59" s="112">
        <v>0.16</v>
      </c>
      <c r="M59" s="112">
        <v>0.39</v>
      </c>
      <c r="N59" s="112">
        <v>0.16</v>
      </c>
      <c r="O59" s="113">
        <v>0.06</v>
      </c>
      <c r="P59" s="123">
        <v>0.02</v>
      </c>
      <c r="Q59" s="112">
        <v>0</v>
      </c>
      <c r="R59" s="112">
        <v>0</v>
      </c>
      <c r="S59" s="112">
        <v>0</v>
      </c>
      <c r="T59" s="112">
        <v>0</v>
      </c>
      <c r="U59" s="113">
        <v>0</v>
      </c>
    </row>
    <row r="60" ht="15.95" customHeight="1" spans="1:21">
      <c r="A60" s="107" t="s">
        <v>815</v>
      </c>
      <c r="B60" s="112">
        <v>0.36</v>
      </c>
      <c r="C60" s="112">
        <v>0</v>
      </c>
      <c r="D60" s="112">
        <v>0</v>
      </c>
      <c r="E60" s="112">
        <v>0.03</v>
      </c>
      <c r="F60" s="113">
        <v>0.03</v>
      </c>
      <c r="G60" s="112">
        <v>0.03</v>
      </c>
      <c r="H60" s="113">
        <v>0.03</v>
      </c>
      <c r="I60" s="123">
        <v>0.03</v>
      </c>
      <c r="J60" s="112">
        <v>0.03</v>
      </c>
      <c r="K60" s="113">
        <v>0.03</v>
      </c>
      <c r="L60" s="112">
        <v>0.03</v>
      </c>
      <c r="M60" s="112">
        <v>0.03</v>
      </c>
      <c r="N60" s="112">
        <v>0.03</v>
      </c>
      <c r="O60" s="113">
        <v>0.03</v>
      </c>
      <c r="P60" s="123">
        <v>0.03</v>
      </c>
      <c r="Q60" s="112">
        <v>0</v>
      </c>
      <c r="R60" s="112">
        <v>0</v>
      </c>
      <c r="S60" s="112">
        <v>0</v>
      </c>
      <c r="T60" s="112">
        <v>0</v>
      </c>
      <c r="U60" s="113">
        <v>0</v>
      </c>
    </row>
    <row r="61" ht="15.95" customHeight="1" spans="1:21">
      <c r="A61" s="107" t="s">
        <v>816</v>
      </c>
      <c r="B61" s="112">
        <v>1.1</v>
      </c>
      <c r="C61" s="112">
        <v>0.13</v>
      </c>
      <c r="D61" s="112">
        <v>0.01</v>
      </c>
      <c r="E61" s="112">
        <v>0.15</v>
      </c>
      <c r="F61" s="113">
        <v>0.05</v>
      </c>
      <c r="G61" s="112">
        <v>0.03</v>
      </c>
      <c r="H61" s="113">
        <v>0.03</v>
      </c>
      <c r="I61" s="123">
        <v>0.07</v>
      </c>
      <c r="J61" s="112">
        <v>0.07</v>
      </c>
      <c r="K61" s="113">
        <v>0.03</v>
      </c>
      <c r="L61" s="112">
        <v>0.13</v>
      </c>
      <c r="M61" s="112">
        <v>0.22</v>
      </c>
      <c r="N61" s="112">
        <v>0.11</v>
      </c>
      <c r="O61" s="113">
        <v>0.03</v>
      </c>
      <c r="P61" s="123">
        <v>0.03</v>
      </c>
      <c r="Q61" s="112">
        <v>0</v>
      </c>
      <c r="R61" s="112">
        <v>0</v>
      </c>
      <c r="S61" s="112">
        <v>0</v>
      </c>
      <c r="T61" s="112">
        <v>0</v>
      </c>
      <c r="U61" s="113">
        <v>0</v>
      </c>
    </row>
    <row r="62" ht="15.95" customHeight="1" spans="1:21">
      <c r="A62" s="107" t="s">
        <v>817</v>
      </c>
      <c r="B62" s="112">
        <v>0.01</v>
      </c>
      <c r="C62" s="112">
        <v>0</v>
      </c>
      <c r="D62" s="112">
        <v>0</v>
      </c>
      <c r="E62" s="112">
        <v>0</v>
      </c>
      <c r="F62" s="113">
        <v>0</v>
      </c>
      <c r="G62" s="112">
        <v>0</v>
      </c>
      <c r="H62" s="113">
        <v>0</v>
      </c>
      <c r="I62" s="123">
        <v>0</v>
      </c>
      <c r="J62" s="112">
        <v>0</v>
      </c>
      <c r="K62" s="113">
        <v>0</v>
      </c>
      <c r="L62" s="112">
        <v>0</v>
      </c>
      <c r="M62" s="112">
        <v>0</v>
      </c>
      <c r="N62" s="112">
        <v>0</v>
      </c>
      <c r="O62" s="113">
        <v>0</v>
      </c>
      <c r="P62" s="123">
        <v>0</v>
      </c>
      <c r="Q62" s="112">
        <v>0</v>
      </c>
      <c r="R62" s="112">
        <v>0</v>
      </c>
      <c r="S62" s="112">
        <v>0</v>
      </c>
      <c r="T62" s="112">
        <v>0</v>
      </c>
      <c r="U62" s="113">
        <v>0</v>
      </c>
    </row>
    <row r="63" ht="15.95" customHeight="1" spans="1:21">
      <c r="A63" s="107" t="s">
        <v>818</v>
      </c>
      <c r="B63" s="112">
        <v>0.45</v>
      </c>
      <c r="C63" s="112">
        <v>0.03</v>
      </c>
      <c r="D63" s="112">
        <v>0</v>
      </c>
      <c r="E63" s="112">
        <v>0.06</v>
      </c>
      <c r="F63" s="113">
        <v>0.02</v>
      </c>
      <c r="G63" s="112">
        <v>0.01</v>
      </c>
      <c r="H63" s="113">
        <v>0.01</v>
      </c>
      <c r="I63" s="123">
        <v>0.02</v>
      </c>
      <c r="J63" s="112">
        <v>0.03</v>
      </c>
      <c r="K63" s="113">
        <v>0.01</v>
      </c>
      <c r="L63" s="112">
        <v>0.06</v>
      </c>
      <c r="M63" s="112">
        <v>0.11</v>
      </c>
      <c r="N63" s="112">
        <v>0.06</v>
      </c>
      <c r="O63" s="113">
        <v>0.02</v>
      </c>
      <c r="P63" s="123">
        <v>0.01</v>
      </c>
      <c r="Q63" s="112">
        <v>0</v>
      </c>
      <c r="R63" s="112">
        <v>0</v>
      </c>
      <c r="S63" s="112">
        <v>0</v>
      </c>
      <c r="T63" s="112">
        <v>0</v>
      </c>
      <c r="U63" s="113">
        <v>0</v>
      </c>
    </row>
    <row r="64" ht="15.95" customHeight="1" spans="1:21">
      <c r="A64" s="107" t="s">
        <v>819</v>
      </c>
      <c r="B64" s="112">
        <v>10.99</v>
      </c>
      <c r="C64" s="112">
        <v>0.15</v>
      </c>
      <c r="D64" s="112">
        <v>0.01</v>
      </c>
      <c r="E64" s="112">
        <v>1.16</v>
      </c>
      <c r="F64" s="113">
        <v>1.63</v>
      </c>
      <c r="G64" s="112">
        <v>0.42</v>
      </c>
      <c r="H64" s="113">
        <v>0.74</v>
      </c>
      <c r="I64" s="123">
        <v>1.22</v>
      </c>
      <c r="J64" s="112">
        <v>1.02</v>
      </c>
      <c r="K64" s="113">
        <v>0.2</v>
      </c>
      <c r="L64" s="112">
        <v>1.8</v>
      </c>
      <c r="M64" s="112">
        <v>1.76</v>
      </c>
      <c r="N64" s="112">
        <v>0.42</v>
      </c>
      <c r="O64" s="113">
        <v>0.31</v>
      </c>
      <c r="P64" s="123">
        <v>0.16</v>
      </c>
      <c r="Q64" s="112">
        <v>0</v>
      </c>
      <c r="R64" s="112">
        <v>0</v>
      </c>
      <c r="S64" s="112">
        <v>0</v>
      </c>
      <c r="T64" s="112">
        <v>0</v>
      </c>
      <c r="U64" s="113">
        <v>0</v>
      </c>
    </row>
    <row r="65" ht="15.95" customHeight="1" spans="1:21">
      <c r="A65" s="107" t="s">
        <v>820</v>
      </c>
      <c r="B65" s="112">
        <v>0.02</v>
      </c>
      <c r="C65" s="112">
        <v>0</v>
      </c>
      <c r="D65" s="112">
        <v>0</v>
      </c>
      <c r="E65" s="112">
        <v>0</v>
      </c>
      <c r="F65" s="113">
        <v>0</v>
      </c>
      <c r="G65" s="112">
        <v>0</v>
      </c>
      <c r="H65" s="113">
        <v>0</v>
      </c>
      <c r="I65" s="123">
        <v>0</v>
      </c>
      <c r="J65" s="112">
        <v>0</v>
      </c>
      <c r="K65" s="113">
        <v>0</v>
      </c>
      <c r="L65" s="112">
        <v>0</v>
      </c>
      <c r="M65" s="112">
        <v>0</v>
      </c>
      <c r="N65" s="112">
        <v>0</v>
      </c>
      <c r="O65" s="113">
        <v>0</v>
      </c>
      <c r="P65" s="123">
        <v>0</v>
      </c>
      <c r="Q65" s="112">
        <v>0</v>
      </c>
      <c r="R65" s="112">
        <v>0</v>
      </c>
      <c r="S65" s="112">
        <v>0</v>
      </c>
      <c r="T65" s="112">
        <v>0</v>
      </c>
      <c r="U65" s="113">
        <v>0</v>
      </c>
    </row>
    <row r="66" ht="15.95" customHeight="1" spans="1:21">
      <c r="A66" s="107" t="s">
        <v>821</v>
      </c>
      <c r="B66" s="112">
        <v>0.07</v>
      </c>
      <c r="C66" s="112">
        <v>0</v>
      </c>
      <c r="D66" s="112">
        <v>0</v>
      </c>
      <c r="E66" s="112">
        <v>0.01</v>
      </c>
      <c r="F66" s="113">
        <v>0.02</v>
      </c>
      <c r="G66" s="112">
        <v>0.01</v>
      </c>
      <c r="H66" s="113">
        <v>0.01</v>
      </c>
      <c r="I66" s="123">
        <v>0.01</v>
      </c>
      <c r="J66" s="112">
        <v>0</v>
      </c>
      <c r="K66" s="113">
        <v>0.01</v>
      </c>
      <c r="L66" s="112">
        <v>0</v>
      </c>
      <c r="M66" s="112">
        <v>0</v>
      </c>
      <c r="N66" s="112">
        <v>0</v>
      </c>
      <c r="O66" s="113">
        <v>0</v>
      </c>
      <c r="P66" s="123">
        <v>0</v>
      </c>
      <c r="Q66" s="112">
        <v>0</v>
      </c>
      <c r="R66" s="112">
        <v>0</v>
      </c>
      <c r="S66" s="112">
        <v>0</v>
      </c>
      <c r="T66" s="112">
        <v>0</v>
      </c>
      <c r="U66" s="113">
        <v>0</v>
      </c>
    </row>
    <row r="67" ht="15.95" customHeight="1" spans="1:21">
      <c r="A67" s="107" t="s">
        <v>822</v>
      </c>
      <c r="B67" s="112">
        <v>0.05</v>
      </c>
      <c r="C67" s="112">
        <v>0</v>
      </c>
      <c r="D67" s="112">
        <v>0</v>
      </c>
      <c r="E67" s="112">
        <v>0</v>
      </c>
      <c r="F67" s="113">
        <v>0.01</v>
      </c>
      <c r="G67" s="112">
        <v>0</v>
      </c>
      <c r="H67" s="113">
        <v>0</v>
      </c>
      <c r="I67" s="123">
        <v>0.01</v>
      </c>
      <c r="J67" s="112">
        <v>0</v>
      </c>
      <c r="K67" s="113">
        <v>0</v>
      </c>
      <c r="L67" s="112">
        <v>0.01</v>
      </c>
      <c r="M67" s="112">
        <v>0.02</v>
      </c>
      <c r="N67" s="112">
        <v>0</v>
      </c>
      <c r="O67" s="113">
        <v>0</v>
      </c>
      <c r="P67" s="123">
        <v>0</v>
      </c>
      <c r="Q67" s="112">
        <v>0</v>
      </c>
      <c r="R67" s="112">
        <v>0</v>
      </c>
      <c r="S67" s="112">
        <v>0</v>
      </c>
      <c r="T67" s="112">
        <v>0</v>
      </c>
      <c r="U67" s="113">
        <v>0</v>
      </c>
    </row>
    <row r="68" ht="15.95" customHeight="1" spans="1:21">
      <c r="A68" s="107" t="s">
        <v>823</v>
      </c>
      <c r="B68" s="112">
        <v>18.92</v>
      </c>
      <c r="C68" s="112">
        <v>0.6</v>
      </c>
      <c r="D68" s="112">
        <v>0.08</v>
      </c>
      <c r="E68" s="112">
        <v>1.46</v>
      </c>
      <c r="F68" s="113">
        <v>2.06</v>
      </c>
      <c r="G68" s="112">
        <v>2.64</v>
      </c>
      <c r="H68" s="113">
        <v>0.72</v>
      </c>
      <c r="I68" s="123">
        <v>2.05</v>
      </c>
      <c r="J68" s="112">
        <v>2.52</v>
      </c>
      <c r="K68" s="113">
        <v>1.4</v>
      </c>
      <c r="L68" s="112">
        <v>1.2</v>
      </c>
      <c r="M68" s="112">
        <v>1.28</v>
      </c>
      <c r="N68" s="112">
        <v>1.09</v>
      </c>
      <c r="O68" s="113">
        <v>0.59</v>
      </c>
      <c r="P68" s="123">
        <v>1.24</v>
      </c>
      <c r="Q68" s="112">
        <v>0</v>
      </c>
      <c r="R68" s="112">
        <v>0</v>
      </c>
      <c r="S68" s="112">
        <v>0</v>
      </c>
      <c r="T68" s="112">
        <v>0</v>
      </c>
      <c r="U68" s="113">
        <v>0</v>
      </c>
    </row>
    <row r="69" ht="15.95" customHeight="1" spans="1:21">
      <c r="A69" s="107" t="s">
        <v>824</v>
      </c>
      <c r="B69" s="112">
        <v>0.22</v>
      </c>
      <c r="C69" s="112">
        <v>0.01</v>
      </c>
      <c r="D69" s="112">
        <v>0</v>
      </c>
      <c r="E69" s="112">
        <v>0.02</v>
      </c>
      <c r="F69" s="113">
        <v>0.02</v>
      </c>
      <c r="G69" s="112">
        <v>0.02</v>
      </c>
      <c r="H69" s="113">
        <v>0.01</v>
      </c>
      <c r="I69" s="123">
        <v>0.02</v>
      </c>
      <c r="J69" s="112">
        <v>0.02</v>
      </c>
      <c r="K69" s="113">
        <v>0.01</v>
      </c>
      <c r="L69" s="112">
        <v>0.02</v>
      </c>
      <c r="M69" s="112">
        <v>0.03</v>
      </c>
      <c r="N69" s="112">
        <v>0.03</v>
      </c>
      <c r="O69" s="113">
        <v>0.01</v>
      </c>
      <c r="P69" s="123">
        <v>0.01</v>
      </c>
      <c r="Q69" s="112">
        <v>0</v>
      </c>
      <c r="R69" s="112">
        <v>0</v>
      </c>
      <c r="S69" s="112">
        <v>0</v>
      </c>
      <c r="T69" s="112">
        <v>0</v>
      </c>
      <c r="U69" s="113">
        <v>0</v>
      </c>
    </row>
    <row r="70" ht="15.95" customHeight="1" spans="1:21">
      <c r="A70" s="107" t="s">
        <v>825</v>
      </c>
      <c r="B70" s="112">
        <v>0.3</v>
      </c>
      <c r="C70" s="112">
        <v>0</v>
      </c>
      <c r="D70" s="112">
        <v>0</v>
      </c>
      <c r="E70" s="112">
        <v>0.02</v>
      </c>
      <c r="F70" s="113">
        <v>0.03</v>
      </c>
      <c r="G70" s="112">
        <v>0.04</v>
      </c>
      <c r="H70" s="113">
        <v>0.01</v>
      </c>
      <c r="I70" s="123">
        <v>0.03</v>
      </c>
      <c r="J70" s="112">
        <v>0.03</v>
      </c>
      <c r="K70" s="113">
        <v>0.02</v>
      </c>
      <c r="L70" s="112">
        <v>0.04</v>
      </c>
      <c r="M70" s="112">
        <v>0.09</v>
      </c>
      <c r="N70" s="112">
        <v>0</v>
      </c>
      <c r="O70" s="113">
        <v>0</v>
      </c>
      <c r="P70" s="123">
        <v>0</v>
      </c>
      <c r="Q70" s="112">
        <v>0</v>
      </c>
      <c r="R70" s="112">
        <v>0</v>
      </c>
      <c r="S70" s="112">
        <v>0</v>
      </c>
      <c r="T70" s="112">
        <v>0</v>
      </c>
      <c r="U70" s="113">
        <v>0</v>
      </c>
    </row>
    <row r="71" ht="15.95" customHeight="1" spans="1:21">
      <c r="A71" s="107" t="s">
        <v>826</v>
      </c>
      <c r="B71" s="112">
        <v>0.22</v>
      </c>
      <c r="C71" s="112">
        <v>0.01</v>
      </c>
      <c r="D71" s="112">
        <v>0</v>
      </c>
      <c r="E71" s="112">
        <v>0.03</v>
      </c>
      <c r="F71" s="113">
        <v>0.02</v>
      </c>
      <c r="G71" s="112">
        <v>0.02</v>
      </c>
      <c r="H71" s="113">
        <v>0.01</v>
      </c>
      <c r="I71" s="123">
        <v>0.02</v>
      </c>
      <c r="J71" s="112">
        <v>0.03</v>
      </c>
      <c r="K71" s="113">
        <v>0.01</v>
      </c>
      <c r="L71" s="112">
        <v>0.02</v>
      </c>
      <c r="M71" s="112">
        <v>0.03</v>
      </c>
      <c r="N71" s="112">
        <v>0.02</v>
      </c>
      <c r="O71" s="113">
        <v>0.01</v>
      </c>
      <c r="P71" s="123">
        <v>0.01</v>
      </c>
      <c r="Q71" s="112">
        <v>0</v>
      </c>
      <c r="R71" s="112">
        <v>0</v>
      </c>
      <c r="S71" s="112">
        <v>0</v>
      </c>
      <c r="T71" s="112">
        <v>0</v>
      </c>
      <c r="U71" s="113">
        <v>0</v>
      </c>
    </row>
    <row r="72" ht="15.95" customHeight="1" spans="1:21">
      <c r="A72" s="107" t="s">
        <v>827</v>
      </c>
      <c r="B72" s="112">
        <v>0.4</v>
      </c>
      <c r="C72" s="112">
        <v>0</v>
      </c>
      <c r="D72" s="112">
        <v>0</v>
      </c>
      <c r="E72" s="112">
        <v>0.1</v>
      </c>
      <c r="F72" s="113">
        <v>0.03</v>
      </c>
      <c r="G72" s="112">
        <v>0</v>
      </c>
      <c r="H72" s="113">
        <v>0.12</v>
      </c>
      <c r="I72" s="123">
        <v>0.05</v>
      </c>
      <c r="J72" s="112">
        <v>0.06</v>
      </c>
      <c r="K72" s="113">
        <v>0</v>
      </c>
      <c r="L72" s="112">
        <v>0.02</v>
      </c>
      <c r="M72" s="112">
        <v>0.02</v>
      </c>
      <c r="N72" s="112">
        <v>0</v>
      </c>
      <c r="O72" s="113">
        <v>0</v>
      </c>
      <c r="P72" s="123">
        <v>0</v>
      </c>
      <c r="Q72" s="112">
        <v>0</v>
      </c>
      <c r="R72" s="112">
        <v>0</v>
      </c>
      <c r="S72" s="112">
        <v>0</v>
      </c>
      <c r="T72" s="112">
        <v>0</v>
      </c>
      <c r="U72" s="113">
        <v>0</v>
      </c>
    </row>
    <row r="73" ht="15.95" customHeight="1" spans="1:21">
      <c r="A73" s="107" t="s">
        <v>828</v>
      </c>
      <c r="B73" s="112">
        <v>2.35</v>
      </c>
      <c r="C73" s="112">
        <v>0.04</v>
      </c>
      <c r="D73" s="112">
        <v>0</v>
      </c>
      <c r="E73" s="112">
        <v>0.29</v>
      </c>
      <c r="F73" s="113">
        <v>0.25</v>
      </c>
      <c r="G73" s="112">
        <v>0.33</v>
      </c>
      <c r="H73" s="113">
        <v>0.13</v>
      </c>
      <c r="I73" s="123">
        <v>0.3</v>
      </c>
      <c r="J73" s="112">
        <v>0.22</v>
      </c>
      <c r="K73" s="113">
        <v>0.09</v>
      </c>
      <c r="L73" s="112">
        <v>0.19</v>
      </c>
      <c r="M73" s="112">
        <v>0.13</v>
      </c>
      <c r="N73" s="112">
        <v>0.16</v>
      </c>
      <c r="O73" s="113">
        <v>0.1</v>
      </c>
      <c r="P73" s="123">
        <v>0.12</v>
      </c>
      <c r="Q73" s="112">
        <v>0</v>
      </c>
      <c r="R73" s="112">
        <v>0</v>
      </c>
      <c r="S73" s="112">
        <v>0</v>
      </c>
      <c r="T73" s="112">
        <v>0</v>
      </c>
      <c r="U73" s="113">
        <v>0</v>
      </c>
    </row>
    <row r="74" ht="15.95" customHeight="1" spans="1:21">
      <c r="A74" s="107" t="s">
        <v>829</v>
      </c>
      <c r="B74" s="112">
        <v>0.08</v>
      </c>
      <c r="C74" s="112">
        <v>0</v>
      </c>
      <c r="D74" s="112">
        <v>0</v>
      </c>
      <c r="E74" s="112">
        <v>0.01</v>
      </c>
      <c r="F74" s="113">
        <v>0</v>
      </c>
      <c r="G74" s="112">
        <v>0.01</v>
      </c>
      <c r="H74" s="113">
        <v>0</v>
      </c>
      <c r="I74" s="123">
        <v>0.01</v>
      </c>
      <c r="J74" s="112">
        <v>0.01</v>
      </c>
      <c r="K74" s="113">
        <v>0</v>
      </c>
      <c r="L74" s="112">
        <v>0.01</v>
      </c>
      <c r="M74" s="112">
        <v>0.01</v>
      </c>
      <c r="N74" s="112">
        <v>0.01</v>
      </c>
      <c r="O74" s="113">
        <v>0</v>
      </c>
      <c r="P74" s="123">
        <v>0</v>
      </c>
      <c r="Q74" s="112">
        <v>0</v>
      </c>
      <c r="R74" s="112">
        <v>0</v>
      </c>
      <c r="S74" s="112">
        <v>0</v>
      </c>
      <c r="T74" s="112">
        <v>0</v>
      </c>
      <c r="U74" s="113">
        <v>0</v>
      </c>
    </row>
    <row r="75" ht="15.95" customHeight="1" spans="1:21">
      <c r="A75" s="107" t="s">
        <v>830</v>
      </c>
      <c r="B75" s="112">
        <v>3.91</v>
      </c>
      <c r="C75" s="112">
        <v>0.04</v>
      </c>
      <c r="D75" s="112">
        <v>0.07</v>
      </c>
      <c r="E75" s="112">
        <v>0.12</v>
      </c>
      <c r="F75" s="113">
        <v>0.4</v>
      </c>
      <c r="G75" s="112">
        <v>0.66</v>
      </c>
      <c r="H75" s="113">
        <v>0.28</v>
      </c>
      <c r="I75" s="123">
        <v>0.29</v>
      </c>
      <c r="J75" s="112">
        <v>0.64</v>
      </c>
      <c r="K75" s="113">
        <v>0.08</v>
      </c>
      <c r="L75" s="112">
        <v>0.6</v>
      </c>
      <c r="M75" s="112">
        <v>0.28</v>
      </c>
      <c r="N75" s="112">
        <v>0.24</v>
      </c>
      <c r="O75" s="113">
        <v>0.09</v>
      </c>
      <c r="P75" s="123">
        <v>0.12</v>
      </c>
      <c r="Q75" s="112">
        <v>0</v>
      </c>
      <c r="R75" s="112">
        <v>0</v>
      </c>
      <c r="S75" s="112">
        <v>0</v>
      </c>
      <c r="T75" s="112">
        <v>0</v>
      </c>
      <c r="U75" s="113">
        <v>0</v>
      </c>
    </row>
    <row r="76" ht="15.95" customHeight="1" spans="1:21">
      <c r="A76" s="107" t="s">
        <v>831</v>
      </c>
      <c r="B76" s="112">
        <v>9.94</v>
      </c>
      <c r="C76" s="112">
        <v>0.7</v>
      </c>
      <c r="D76" s="112">
        <v>0</v>
      </c>
      <c r="E76" s="112">
        <v>0.87</v>
      </c>
      <c r="F76" s="113">
        <v>0</v>
      </c>
      <c r="G76" s="112">
        <v>0</v>
      </c>
      <c r="H76" s="113">
        <v>0</v>
      </c>
      <c r="I76" s="123">
        <v>0</v>
      </c>
      <c r="J76" s="112">
        <v>0</v>
      </c>
      <c r="K76" s="113">
        <v>0.47</v>
      </c>
      <c r="L76" s="112">
        <v>0.77</v>
      </c>
      <c r="M76" s="112">
        <v>5.51</v>
      </c>
      <c r="N76" s="112">
        <v>1.61</v>
      </c>
      <c r="O76" s="113">
        <v>0</v>
      </c>
      <c r="P76" s="123">
        <v>0</v>
      </c>
      <c r="Q76" s="112">
        <v>0</v>
      </c>
      <c r="R76" s="112">
        <v>0</v>
      </c>
      <c r="S76" s="112">
        <v>0</v>
      </c>
      <c r="T76" s="112">
        <v>0</v>
      </c>
      <c r="U76" s="113">
        <v>0</v>
      </c>
    </row>
    <row r="77" ht="15.95" customHeight="1" spans="1:21">
      <c r="A77" s="107" t="s">
        <v>832</v>
      </c>
      <c r="B77" s="112">
        <v>6.19</v>
      </c>
      <c r="C77" s="112">
        <v>0.18</v>
      </c>
      <c r="D77" s="112">
        <v>0.09</v>
      </c>
      <c r="E77" s="112">
        <v>0.78</v>
      </c>
      <c r="F77" s="113">
        <v>0.61</v>
      </c>
      <c r="G77" s="112">
        <v>0.6</v>
      </c>
      <c r="H77" s="113">
        <v>0.14</v>
      </c>
      <c r="I77" s="123">
        <v>0.37</v>
      </c>
      <c r="J77" s="112">
        <v>0.68</v>
      </c>
      <c r="K77" s="113">
        <v>0.18</v>
      </c>
      <c r="L77" s="112">
        <v>0.45</v>
      </c>
      <c r="M77" s="112">
        <v>0.95</v>
      </c>
      <c r="N77" s="112">
        <v>0.62</v>
      </c>
      <c r="O77" s="113">
        <v>0.35</v>
      </c>
      <c r="P77" s="123">
        <v>0.23</v>
      </c>
      <c r="Q77" s="112">
        <v>0</v>
      </c>
      <c r="R77" s="112">
        <v>0</v>
      </c>
      <c r="S77" s="112">
        <v>0</v>
      </c>
      <c r="T77" s="112">
        <v>0</v>
      </c>
      <c r="U77" s="113">
        <v>0</v>
      </c>
    </row>
    <row r="78" ht="15.95" customHeight="1" spans="1:21">
      <c r="A78" s="107" t="s">
        <v>833</v>
      </c>
      <c r="B78" s="112">
        <v>7.59</v>
      </c>
      <c r="C78" s="112">
        <v>0.02</v>
      </c>
      <c r="D78" s="112">
        <v>0</v>
      </c>
      <c r="E78" s="112">
        <v>0.45</v>
      </c>
      <c r="F78" s="113">
        <v>0.27</v>
      </c>
      <c r="G78" s="112">
        <v>0.27</v>
      </c>
      <c r="H78" s="113">
        <v>0.02</v>
      </c>
      <c r="I78" s="123">
        <v>0.07</v>
      </c>
      <c r="J78" s="112">
        <v>0.18</v>
      </c>
      <c r="K78" s="113">
        <v>0.59</v>
      </c>
      <c r="L78" s="112">
        <v>0.49</v>
      </c>
      <c r="M78" s="112">
        <v>2.9</v>
      </c>
      <c r="N78" s="112">
        <v>2.1</v>
      </c>
      <c r="O78" s="113">
        <v>0.08</v>
      </c>
      <c r="P78" s="123">
        <v>0.17</v>
      </c>
      <c r="Q78" s="112">
        <v>0</v>
      </c>
      <c r="R78" s="112">
        <v>0</v>
      </c>
      <c r="S78" s="112">
        <v>0</v>
      </c>
      <c r="T78" s="112">
        <v>0</v>
      </c>
      <c r="U78" s="113">
        <v>0</v>
      </c>
    </row>
    <row r="79" ht="15.95" customHeight="1" spans="1:21">
      <c r="A79" s="107" t="s">
        <v>834</v>
      </c>
      <c r="B79" s="112">
        <v>3.2</v>
      </c>
      <c r="C79" s="112">
        <v>0</v>
      </c>
      <c r="D79" s="112">
        <v>0</v>
      </c>
      <c r="E79" s="112">
        <v>0.3</v>
      </c>
      <c r="F79" s="113">
        <v>0.5</v>
      </c>
      <c r="G79" s="112">
        <v>0.7</v>
      </c>
      <c r="H79" s="113">
        <v>0.2</v>
      </c>
      <c r="I79" s="123">
        <v>0.2</v>
      </c>
      <c r="J79" s="112">
        <v>0</v>
      </c>
      <c r="K79" s="113">
        <v>0.4</v>
      </c>
      <c r="L79" s="112">
        <v>0.2</v>
      </c>
      <c r="M79" s="112">
        <v>0.2</v>
      </c>
      <c r="N79" s="112">
        <v>0.2</v>
      </c>
      <c r="O79" s="113">
        <v>0</v>
      </c>
      <c r="P79" s="123">
        <v>0.3</v>
      </c>
      <c r="Q79" s="112">
        <v>0</v>
      </c>
      <c r="R79" s="112">
        <v>0</v>
      </c>
      <c r="S79" s="112">
        <v>0</v>
      </c>
      <c r="T79" s="112">
        <v>0</v>
      </c>
      <c r="U79" s="113">
        <v>0</v>
      </c>
    </row>
    <row r="80" ht="15.95" customHeight="1" spans="1:21">
      <c r="A80" s="107" t="s">
        <v>835</v>
      </c>
      <c r="B80" s="112">
        <v>1.47</v>
      </c>
      <c r="C80" s="112">
        <v>0</v>
      </c>
      <c r="D80" s="112">
        <v>0</v>
      </c>
      <c r="E80" s="112">
        <v>0.09</v>
      </c>
      <c r="F80" s="113">
        <v>0.05</v>
      </c>
      <c r="G80" s="112">
        <v>0.1</v>
      </c>
      <c r="H80" s="113">
        <v>0</v>
      </c>
      <c r="I80" s="123">
        <v>0</v>
      </c>
      <c r="J80" s="112">
        <v>0</v>
      </c>
      <c r="K80" s="113">
        <v>0.2</v>
      </c>
      <c r="L80" s="112">
        <v>0.09</v>
      </c>
      <c r="M80" s="112">
        <v>0.54</v>
      </c>
      <c r="N80" s="112">
        <v>0.39</v>
      </c>
      <c r="O80" s="113">
        <v>0</v>
      </c>
      <c r="P80" s="123">
        <v>0.02</v>
      </c>
      <c r="Q80" s="112">
        <v>0</v>
      </c>
      <c r="R80" s="112">
        <v>0</v>
      </c>
      <c r="S80" s="112">
        <v>0</v>
      </c>
      <c r="T80" s="112">
        <v>0</v>
      </c>
      <c r="U80" s="113">
        <v>0</v>
      </c>
    </row>
    <row r="81" ht="15.95" customHeight="1" spans="1:21">
      <c r="A81" s="107"/>
      <c r="B81" s="127"/>
      <c r="C81" s="127"/>
      <c r="D81" s="127"/>
      <c r="E81" s="127"/>
      <c r="F81" s="127"/>
      <c r="G81" s="127"/>
      <c r="H81" s="128"/>
      <c r="I81" s="137"/>
      <c r="J81" s="127"/>
      <c r="K81" s="127"/>
      <c r="L81" s="127"/>
      <c r="M81" s="127"/>
      <c r="N81" s="127"/>
      <c r="O81" s="128"/>
      <c r="P81" s="137"/>
      <c r="Q81" s="127"/>
      <c r="R81" s="127"/>
      <c r="S81" s="127"/>
      <c r="T81" s="127"/>
      <c r="U81" s="139"/>
    </row>
    <row r="82" ht="15.95" customHeight="1" spans="1:21">
      <c r="A82" s="107"/>
      <c r="B82" s="127"/>
      <c r="C82" s="127"/>
      <c r="D82" s="127"/>
      <c r="E82" s="127"/>
      <c r="F82" s="127"/>
      <c r="G82" s="127"/>
      <c r="H82" s="128"/>
      <c r="I82" s="137"/>
      <c r="J82" s="127"/>
      <c r="K82" s="127"/>
      <c r="L82" s="127"/>
      <c r="M82" s="127"/>
      <c r="N82" s="127"/>
      <c r="O82" s="128"/>
      <c r="P82" s="137"/>
      <c r="Q82" s="127"/>
      <c r="R82" s="127"/>
      <c r="S82" s="127"/>
      <c r="T82" s="127"/>
      <c r="U82" s="139"/>
    </row>
    <row r="83" ht="15.95" customHeight="1" spans="1:21">
      <c r="A83" s="129" t="s">
        <v>278</v>
      </c>
      <c r="B83" s="130">
        <f>SUM(B4,B7,B38)</f>
        <v>734.5</v>
      </c>
      <c r="C83" s="130">
        <f t="shared" ref="C83:U83" si="1">SUM(C4,C7,C38)</f>
        <v>34.59</v>
      </c>
      <c r="D83" s="130">
        <f t="shared" si="1"/>
        <v>9.09</v>
      </c>
      <c r="E83" s="130">
        <f t="shared" si="1"/>
        <v>93.38</v>
      </c>
      <c r="F83" s="130">
        <f t="shared" si="1"/>
        <v>43.62</v>
      </c>
      <c r="G83" s="130">
        <f t="shared" si="1"/>
        <v>45.9</v>
      </c>
      <c r="H83" s="131">
        <f t="shared" si="1"/>
        <v>24.34</v>
      </c>
      <c r="I83" s="138">
        <f t="shared" si="1"/>
        <v>46.6</v>
      </c>
      <c r="J83" s="130">
        <f t="shared" si="1"/>
        <v>45.73</v>
      </c>
      <c r="K83" s="130">
        <f t="shared" si="1"/>
        <v>44.45</v>
      </c>
      <c r="L83" s="130">
        <f t="shared" si="1"/>
        <v>65.82</v>
      </c>
      <c r="M83" s="130">
        <f t="shared" si="1"/>
        <v>146.53</v>
      </c>
      <c r="N83" s="130">
        <f t="shared" si="1"/>
        <v>88.16</v>
      </c>
      <c r="O83" s="131">
        <f t="shared" si="1"/>
        <v>16.62</v>
      </c>
      <c r="P83" s="138">
        <f t="shared" si="1"/>
        <v>21.86</v>
      </c>
      <c r="Q83" s="130">
        <f t="shared" si="1"/>
        <v>3.79</v>
      </c>
      <c r="R83" s="130">
        <f t="shared" si="1"/>
        <v>1.42</v>
      </c>
      <c r="S83" s="130">
        <f t="shared" si="1"/>
        <v>1.12</v>
      </c>
      <c r="T83" s="130">
        <f t="shared" si="1"/>
        <v>1.56</v>
      </c>
      <c r="U83" s="131">
        <f t="shared" si="1"/>
        <v>0.01</v>
      </c>
    </row>
    <row r="84" ht="21.75" customHeight="1" spans="1:4">
      <c r="A84" s="132" t="s">
        <v>836</v>
      </c>
      <c r="B84" s="133"/>
      <c r="C84" s="133"/>
      <c r="D84" s="134"/>
    </row>
    <row r="85" spans="1:4">
      <c r="A85" s="135"/>
      <c r="B85" s="135"/>
      <c r="C85" s="135"/>
      <c r="D85" s="135"/>
    </row>
    <row r="86" spans="2:2">
      <c r="B86" s="136"/>
    </row>
    <row r="229" spans="1:1">
      <c r="A229" s="140"/>
    </row>
    <row r="230" spans="1:1">
      <c r="A230" s="140"/>
    </row>
    <row r="231" spans="1:1">
      <c r="A231" s="140"/>
    </row>
    <row r="232" spans="1:1">
      <c r="A232" s="140"/>
    </row>
    <row r="233" spans="1:1">
      <c r="A233" s="140"/>
    </row>
    <row r="234" spans="1:1">
      <c r="A234" s="140"/>
    </row>
    <row r="235" spans="1:1">
      <c r="A235" s="140"/>
    </row>
    <row r="236" spans="1:1">
      <c r="A236" s="140"/>
    </row>
    <row r="237" spans="1:1">
      <c r="A237" s="140"/>
    </row>
    <row r="238" spans="1:1">
      <c r="A238" s="140"/>
    </row>
    <row r="239" spans="1:1">
      <c r="A239" s="140"/>
    </row>
    <row r="240" spans="1:1">
      <c r="A240" s="140"/>
    </row>
    <row r="241" spans="1:1">
      <c r="A241" s="140"/>
    </row>
  </sheetData>
  <mergeCells count="8">
    <mergeCell ref="A1:H1"/>
    <mergeCell ref="A2:D2"/>
    <mergeCell ref="E2:F2"/>
    <mergeCell ref="G2:H2"/>
    <mergeCell ref="J2:K2"/>
    <mergeCell ref="N2:O2"/>
    <mergeCell ref="T2:U2"/>
    <mergeCell ref="A85:D85"/>
  </mergeCells>
  <printOptions horizontalCentered="1" verticalCentered="1"/>
  <pageMargins left="0.471527777777778" right="0.432638888888889" top="0.94375" bottom="0.55" header="0.629166666666667" footer="0.313888888888889"/>
  <pageSetup paperSize="9" orientation="portrait"/>
  <headerFooter alignWithMargins="0">
    <oddHeader>&amp;C&amp;"宋体,加粗"&amp;16表十四：2015年自治区对各地补助情况（分地区、项目）</oddHeader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454"/>
  <sheetViews>
    <sheetView showGridLines="0" showZeros="0" workbookViewId="0">
      <pane ySplit="4" topLeftCell="A714" activePane="bottomLeft" state="frozen"/>
      <selection/>
      <selection pane="bottomLeft" activeCell="E720" sqref="E720"/>
    </sheetView>
  </sheetViews>
  <sheetFormatPr defaultColWidth="9" defaultRowHeight="14.25"/>
  <cols>
    <col min="1" max="1" width="27.375" style="3" customWidth="1"/>
    <col min="2" max="2" width="9.875" style="3" customWidth="1"/>
    <col min="3" max="3" width="36.625" style="3" customWidth="1"/>
    <col min="4" max="4" width="9.25" style="3" customWidth="1"/>
    <col min="5" max="5" width="10.125" style="4" customWidth="1"/>
    <col min="6" max="6" width="9.5" style="5" customWidth="1"/>
    <col min="7" max="7" width="12.5" style="5" customWidth="1"/>
    <col min="8" max="8" width="15" style="5" customWidth="1"/>
    <col min="9" max="9" width="7.375" style="5" customWidth="1"/>
    <col min="10" max="10" width="11.625" style="5" customWidth="1"/>
    <col min="11" max="16384" width="9" style="5"/>
  </cols>
  <sheetData>
    <row r="1" s="1" customFormat="1" ht="20.25" spans="1:5">
      <c r="A1" s="6" t="s">
        <v>837</v>
      </c>
      <c r="B1" s="6"/>
      <c r="C1" s="6"/>
      <c r="D1" s="6"/>
      <c r="E1" s="7"/>
    </row>
    <row r="2" ht="20.25" customHeight="1" spans="1:4">
      <c r="A2" s="8"/>
      <c r="D2" s="9" t="s">
        <v>1</v>
      </c>
    </row>
    <row r="3" ht="22.5" customHeight="1" spans="1:4">
      <c r="A3" s="10" t="s">
        <v>838</v>
      </c>
      <c r="B3" s="10"/>
      <c r="C3" s="10" t="s">
        <v>839</v>
      </c>
      <c r="D3" s="10"/>
    </row>
    <row r="4" ht="22.5" customHeight="1" spans="1:9">
      <c r="A4" s="11" t="s">
        <v>840</v>
      </c>
      <c r="B4" s="12" t="s">
        <v>77</v>
      </c>
      <c r="C4" s="12" t="s">
        <v>840</v>
      </c>
      <c r="D4" s="13" t="s">
        <v>77</v>
      </c>
      <c r="E4" s="14"/>
      <c r="F4" s="15" t="s">
        <v>841</v>
      </c>
      <c r="G4" s="16" t="s">
        <v>842</v>
      </c>
      <c r="H4" s="17" t="s">
        <v>273</v>
      </c>
      <c r="I4" s="17" t="s">
        <v>843</v>
      </c>
    </row>
    <row r="5" ht="19.5" customHeight="1" spans="1:9">
      <c r="A5" s="18" t="s">
        <v>6</v>
      </c>
      <c r="B5" s="19">
        <f>SUM(B6:B9)</f>
        <v>600000</v>
      </c>
      <c r="C5" s="20" t="s">
        <v>32</v>
      </c>
      <c r="D5" s="21">
        <v>864484</v>
      </c>
      <c r="F5" s="22">
        <v>104823</v>
      </c>
      <c r="G5" s="23">
        <v>759661</v>
      </c>
      <c r="H5" s="23" t="s">
        <v>279</v>
      </c>
      <c r="I5" s="9" t="str">
        <f>IF(LEN(H5)=3,"类",IF(LEN(H5)=5,"款","项"))</f>
        <v>类</v>
      </c>
    </row>
    <row r="6" ht="19.5" customHeight="1" spans="1:9">
      <c r="A6" s="24" t="s">
        <v>844</v>
      </c>
      <c r="B6" s="19">
        <v>34000</v>
      </c>
      <c r="C6" s="20" t="s">
        <v>845</v>
      </c>
      <c r="D6" s="21">
        <v>7175</v>
      </c>
      <c r="F6" s="22">
        <v>0</v>
      </c>
      <c r="G6" s="23">
        <v>7174.96</v>
      </c>
      <c r="H6" s="23" t="s">
        <v>846</v>
      </c>
      <c r="I6" s="9" t="str">
        <f t="shared" ref="I6:I69" si="0">IF(LEN(H6)=3,"类",IF(LEN(H6)=5,"款","项"))</f>
        <v>款</v>
      </c>
    </row>
    <row r="7" ht="19.5" customHeight="1" spans="1:9">
      <c r="A7" s="24" t="s">
        <v>847</v>
      </c>
      <c r="B7" s="19">
        <v>11000</v>
      </c>
      <c r="C7" s="20" t="s">
        <v>848</v>
      </c>
      <c r="D7" s="21">
        <v>2818</v>
      </c>
      <c r="F7" s="22">
        <v>0</v>
      </c>
      <c r="G7" s="23">
        <v>2818.49</v>
      </c>
      <c r="H7" s="23" t="s">
        <v>849</v>
      </c>
      <c r="I7" s="9" t="str">
        <f t="shared" si="0"/>
        <v>项</v>
      </c>
    </row>
    <row r="8" ht="19.5" customHeight="1" spans="1:9">
      <c r="A8" s="24" t="s">
        <v>850</v>
      </c>
      <c r="B8" s="19">
        <v>45000</v>
      </c>
      <c r="C8" s="20" t="s">
        <v>851</v>
      </c>
      <c r="D8" s="21">
        <v>961</v>
      </c>
      <c r="F8" s="22">
        <v>0</v>
      </c>
      <c r="G8" s="23">
        <v>961</v>
      </c>
      <c r="H8" s="23" t="s">
        <v>852</v>
      </c>
      <c r="I8" s="9" t="str">
        <f t="shared" si="0"/>
        <v>项</v>
      </c>
    </row>
    <row r="9" ht="19.5" customHeight="1" spans="1:9">
      <c r="A9" s="24" t="s">
        <v>853</v>
      </c>
      <c r="B9" s="19">
        <v>510000</v>
      </c>
      <c r="C9" s="20" t="s">
        <v>854</v>
      </c>
      <c r="D9" s="21">
        <v>860</v>
      </c>
      <c r="F9" s="22">
        <v>0</v>
      </c>
      <c r="G9" s="23">
        <v>859.79</v>
      </c>
      <c r="H9" s="23" t="s">
        <v>855</v>
      </c>
      <c r="I9" s="9" t="str">
        <f t="shared" si="0"/>
        <v>项</v>
      </c>
    </row>
    <row r="10" ht="19.5" customHeight="1" spans="1:9">
      <c r="A10" s="18" t="s">
        <v>22</v>
      </c>
      <c r="B10" s="19">
        <f>SUM(B11:B16)</f>
        <v>543271</v>
      </c>
      <c r="C10" s="20" t="s">
        <v>856</v>
      </c>
      <c r="D10" s="21">
        <v>237</v>
      </c>
      <c r="F10" s="22">
        <v>0</v>
      </c>
      <c r="G10" s="23">
        <v>237</v>
      </c>
      <c r="H10" s="23" t="s">
        <v>857</v>
      </c>
      <c r="I10" s="9" t="str">
        <f t="shared" si="0"/>
        <v>项</v>
      </c>
    </row>
    <row r="11" ht="19.5" customHeight="1" spans="1:9">
      <c r="A11" s="24" t="s">
        <v>858</v>
      </c>
      <c r="B11" s="19">
        <v>270735</v>
      </c>
      <c r="C11" s="20" t="s">
        <v>859</v>
      </c>
      <c r="D11" s="21">
        <v>80</v>
      </c>
      <c r="F11" s="22">
        <v>0</v>
      </c>
      <c r="G11" s="23">
        <v>80</v>
      </c>
      <c r="H11" s="23" t="s">
        <v>860</v>
      </c>
      <c r="I11" s="9" t="str">
        <f t="shared" si="0"/>
        <v>项</v>
      </c>
    </row>
    <row r="12" ht="19.5" customHeight="1" spans="1:9">
      <c r="A12" s="24" t="s">
        <v>861</v>
      </c>
      <c r="B12" s="19">
        <v>157521</v>
      </c>
      <c r="C12" s="20" t="s">
        <v>862</v>
      </c>
      <c r="D12" s="21">
        <v>290</v>
      </c>
      <c r="F12" s="22">
        <v>0</v>
      </c>
      <c r="G12" s="23">
        <v>290</v>
      </c>
      <c r="H12" s="23" t="s">
        <v>863</v>
      </c>
      <c r="I12" s="9" t="str">
        <f t="shared" si="0"/>
        <v>项</v>
      </c>
    </row>
    <row r="13" ht="19.5" customHeight="1" spans="1:9">
      <c r="A13" s="24" t="s">
        <v>864</v>
      </c>
      <c r="B13" s="19">
        <v>74566</v>
      </c>
      <c r="C13" s="20" t="s">
        <v>865</v>
      </c>
      <c r="D13" s="21">
        <v>153</v>
      </c>
      <c r="F13" s="22">
        <v>0</v>
      </c>
      <c r="G13" s="23">
        <v>153</v>
      </c>
      <c r="H13" s="23" t="s">
        <v>866</v>
      </c>
      <c r="I13" s="9" t="str">
        <f t="shared" si="0"/>
        <v>项</v>
      </c>
    </row>
    <row r="14" ht="19.5" customHeight="1" spans="1:9">
      <c r="A14" s="24" t="s">
        <v>867</v>
      </c>
      <c r="B14" s="19">
        <v>9000</v>
      </c>
      <c r="C14" s="20" t="s">
        <v>868</v>
      </c>
      <c r="D14" s="21">
        <v>826</v>
      </c>
      <c r="F14" s="22">
        <v>0</v>
      </c>
      <c r="G14" s="23">
        <v>825.68</v>
      </c>
      <c r="H14" s="23" t="s">
        <v>869</v>
      </c>
      <c r="I14" s="9" t="str">
        <f t="shared" si="0"/>
        <v>项</v>
      </c>
    </row>
    <row r="15" ht="19.5" customHeight="1" spans="1:9">
      <c r="A15" s="24" t="s">
        <v>870</v>
      </c>
      <c r="B15" s="19">
        <v>30921</v>
      </c>
      <c r="C15" s="20" t="s">
        <v>871</v>
      </c>
      <c r="D15" s="21">
        <v>950</v>
      </c>
      <c r="F15" s="22">
        <v>0</v>
      </c>
      <c r="G15" s="23">
        <v>950</v>
      </c>
      <c r="H15" s="23" t="s">
        <v>872</v>
      </c>
      <c r="I15" s="9" t="str">
        <f t="shared" si="0"/>
        <v>项</v>
      </c>
    </row>
    <row r="16" ht="19.5" customHeight="1" spans="1:9">
      <c r="A16" s="24" t="s">
        <v>873</v>
      </c>
      <c r="B16" s="19">
        <v>528</v>
      </c>
      <c r="C16" s="20" t="s">
        <v>874</v>
      </c>
      <c r="D16" s="21">
        <v>5591</v>
      </c>
      <c r="F16" s="22">
        <v>0</v>
      </c>
      <c r="G16" s="23">
        <v>5591.3</v>
      </c>
      <c r="H16" s="23" t="s">
        <v>875</v>
      </c>
      <c r="I16" s="9" t="str">
        <f t="shared" si="0"/>
        <v>款</v>
      </c>
    </row>
    <row r="17" ht="19.5" customHeight="1" spans="1:9">
      <c r="A17" s="18"/>
      <c r="B17" s="19"/>
      <c r="C17" s="20" t="s">
        <v>876</v>
      </c>
      <c r="D17" s="21">
        <v>2310</v>
      </c>
      <c r="F17" s="22">
        <v>0</v>
      </c>
      <c r="G17" s="23">
        <v>2309.64</v>
      </c>
      <c r="H17" s="23" t="s">
        <v>877</v>
      </c>
      <c r="I17" s="9" t="str">
        <f t="shared" si="0"/>
        <v>项</v>
      </c>
    </row>
    <row r="18" ht="19.5" customHeight="1" spans="1:9">
      <c r="A18" s="18"/>
      <c r="B18" s="19"/>
      <c r="C18" s="20" t="s">
        <v>878</v>
      </c>
      <c r="D18" s="21">
        <v>180</v>
      </c>
      <c r="F18" s="22">
        <v>0</v>
      </c>
      <c r="G18" s="23">
        <v>180</v>
      </c>
      <c r="H18" s="23" t="s">
        <v>879</v>
      </c>
      <c r="I18" s="9" t="str">
        <f t="shared" si="0"/>
        <v>项</v>
      </c>
    </row>
    <row r="19" ht="19.5" customHeight="1" spans="1:9">
      <c r="A19" s="24"/>
      <c r="B19" s="19"/>
      <c r="C19" s="20" t="s">
        <v>880</v>
      </c>
      <c r="D19" s="21">
        <v>767</v>
      </c>
      <c r="F19" s="22">
        <v>0</v>
      </c>
      <c r="G19" s="23">
        <v>766.5</v>
      </c>
      <c r="H19" s="23" t="s">
        <v>881</v>
      </c>
      <c r="I19" s="9" t="str">
        <f t="shared" si="0"/>
        <v>项</v>
      </c>
    </row>
    <row r="20" ht="19.5" customHeight="1" spans="1:9">
      <c r="A20" s="25"/>
      <c r="B20" s="19"/>
      <c r="C20" s="20" t="s">
        <v>882</v>
      </c>
      <c r="D20" s="21">
        <v>174</v>
      </c>
      <c r="F20" s="22">
        <v>0</v>
      </c>
      <c r="G20" s="23">
        <v>174</v>
      </c>
      <c r="H20" s="23" t="s">
        <v>883</v>
      </c>
      <c r="I20" s="9" t="str">
        <f t="shared" si="0"/>
        <v>项</v>
      </c>
    </row>
    <row r="21" ht="19.5" customHeight="1" spans="1:9">
      <c r="A21" s="25"/>
      <c r="B21" s="19"/>
      <c r="C21" s="20" t="s">
        <v>884</v>
      </c>
      <c r="D21" s="21">
        <v>281</v>
      </c>
      <c r="F21" s="22">
        <v>0</v>
      </c>
      <c r="G21" s="23">
        <v>281.2</v>
      </c>
      <c r="H21" s="23" t="s">
        <v>885</v>
      </c>
      <c r="I21" s="9" t="str">
        <f t="shared" si="0"/>
        <v>项</v>
      </c>
    </row>
    <row r="22" ht="19.5" customHeight="1" spans="1:9">
      <c r="A22" s="25"/>
      <c r="B22" s="19"/>
      <c r="C22" s="20" t="s">
        <v>886</v>
      </c>
      <c r="D22" s="21">
        <v>40</v>
      </c>
      <c r="F22" s="22">
        <v>0</v>
      </c>
      <c r="G22" s="23">
        <v>40.46</v>
      </c>
      <c r="H22" s="23" t="s">
        <v>887</v>
      </c>
      <c r="I22" s="9" t="str">
        <f t="shared" si="0"/>
        <v>项</v>
      </c>
    </row>
    <row r="23" ht="19.5" customHeight="1" spans="1:9">
      <c r="A23" s="25"/>
      <c r="B23" s="19"/>
      <c r="C23" s="20" t="s">
        <v>888</v>
      </c>
      <c r="D23" s="21">
        <v>1840</v>
      </c>
      <c r="F23" s="22">
        <v>0</v>
      </c>
      <c r="G23" s="23">
        <v>1839.5</v>
      </c>
      <c r="H23" s="23" t="s">
        <v>889</v>
      </c>
      <c r="I23" s="9" t="str">
        <f t="shared" si="0"/>
        <v>项</v>
      </c>
    </row>
    <row r="24" ht="19.5" customHeight="1" spans="1:9">
      <c r="A24" s="25"/>
      <c r="B24" s="19"/>
      <c r="C24" s="20" t="s">
        <v>890</v>
      </c>
      <c r="D24" s="21">
        <v>30432</v>
      </c>
      <c r="F24" s="22">
        <v>0</v>
      </c>
      <c r="G24" s="23">
        <v>30432.18</v>
      </c>
      <c r="H24" s="23" t="s">
        <v>891</v>
      </c>
      <c r="I24" s="9" t="str">
        <f t="shared" si="0"/>
        <v>款</v>
      </c>
    </row>
    <row r="25" ht="19.5" customHeight="1" spans="1:9">
      <c r="A25" s="18"/>
      <c r="B25" s="19"/>
      <c r="C25" s="20" t="s">
        <v>892</v>
      </c>
      <c r="D25" s="21">
        <v>7437</v>
      </c>
      <c r="F25" s="22">
        <v>0</v>
      </c>
      <c r="G25" s="23">
        <v>7436.55</v>
      </c>
      <c r="H25" s="23" t="s">
        <v>893</v>
      </c>
      <c r="I25" s="9" t="str">
        <f t="shared" si="0"/>
        <v>项</v>
      </c>
    </row>
    <row r="26" ht="19.5" customHeight="1" spans="1:9">
      <c r="A26" s="24"/>
      <c r="B26" s="19"/>
      <c r="C26" s="20" t="s">
        <v>894</v>
      </c>
      <c r="D26" s="21">
        <v>162</v>
      </c>
      <c r="F26" s="22">
        <v>0</v>
      </c>
      <c r="G26" s="23">
        <v>161.5</v>
      </c>
      <c r="H26" s="23" t="s">
        <v>895</v>
      </c>
      <c r="I26" s="9" t="str">
        <f t="shared" si="0"/>
        <v>项</v>
      </c>
    </row>
    <row r="27" ht="19.5" customHeight="1" spans="1:9">
      <c r="A27" s="25"/>
      <c r="B27" s="19"/>
      <c r="C27" s="20" t="s">
        <v>896</v>
      </c>
      <c r="D27" s="21">
        <v>4057</v>
      </c>
      <c r="F27" s="22">
        <v>0</v>
      </c>
      <c r="G27" s="23">
        <v>4056.78</v>
      </c>
      <c r="H27" s="23" t="s">
        <v>897</v>
      </c>
      <c r="I27" s="9" t="str">
        <f t="shared" si="0"/>
        <v>项</v>
      </c>
    </row>
    <row r="28" ht="19.5" customHeight="1" spans="1:9">
      <c r="A28" s="25"/>
      <c r="B28" s="19"/>
      <c r="C28" s="20" t="s">
        <v>898</v>
      </c>
      <c r="D28" s="21">
        <v>1530</v>
      </c>
      <c r="F28" s="22">
        <v>0</v>
      </c>
      <c r="G28" s="23">
        <v>1530</v>
      </c>
      <c r="H28" s="23" t="s">
        <v>899</v>
      </c>
      <c r="I28" s="9" t="str">
        <f t="shared" si="0"/>
        <v>项</v>
      </c>
    </row>
    <row r="29" ht="19.5" customHeight="1" spans="1:9">
      <c r="A29" s="25"/>
      <c r="B29" s="19"/>
      <c r="C29" s="20" t="s">
        <v>900</v>
      </c>
      <c r="D29" s="21">
        <v>1102</v>
      </c>
      <c r="F29" s="22">
        <v>0</v>
      </c>
      <c r="G29" s="23">
        <v>1101.62</v>
      </c>
      <c r="H29" s="23" t="s">
        <v>901</v>
      </c>
      <c r="I29" s="9" t="str">
        <f t="shared" si="0"/>
        <v>项</v>
      </c>
    </row>
    <row r="30" ht="19.5" customHeight="1" spans="1:9">
      <c r="A30" s="25"/>
      <c r="B30" s="19"/>
      <c r="C30" s="20" t="s">
        <v>902</v>
      </c>
      <c r="D30" s="21">
        <v>497</v>
      </c>
      <c r="F30" s="22">
        <v>0</v>
      </c>
      <c r="G30" s="23">
        <v>497.14</v>
      </c>
      <c r="H30" s="23" t="s">
        <v>903</v>
      </c>
      <c r="I30" s="9" t="str">
        <f t="shared" si="0"/>
        <v>项</v>
      </c>
    </row>
    <row r="31" ht="19.5" customHeight="1" spans="1:9">
      <c r="A31" s="25"/>
      <c r="B31" s="19"/>
      <c r="C31" s="20" t="s">
        <v>904</v>
      </c>
      <c r="D31" s="21">
        <v>465</v>
      </c>
      <c r="F31" s="22">
        <v>0</v>
      </c>
      <c r="G31" s="23">
        <v>464.53</v>
      </c>
      <c r="H31" s="23" t="s">
        <v>905</v>
      </c>
      <c r="I31" s="9" t="str">
        <f t="shared" si="0"/>
        <v>项</v>
      </c>
    </row>
    <row r="32" ht="19.5" customHeight="1" spans="1:9">
      <c r="A32" s="18" t="s">
        <v>12</v>
      </c>
      <c r="B32" s="19"/>
      <c r="C32" s="20" t="s">
        <v>906</v>
      </c>
      <c r="D32" s="21">
        <v>15184</v>
      </c>
      <c r="F32" s="22">
        <v>0</v>
      </c>
      <c r="G32" s="23">
        <v>15184.06</v>
      </c>
      <c r="H32" s="23" t="s">
        <v>907</v>
      </c>
      <c r="I32" s="9" t="str">
        <f t="shared" si="0"/>
        <v>项</v>
      </c>
    </row>
    <row r="33" ht="19.5" customHeight="1" spans="1:9">
      <c r="A33" s="24" t="s">
        <v>12</v>
      </c>
      <c r="B33" s="19"/>
      <c r="C33" s="20" t="s">
        <v>908</v>
      </c>
      <c r="D33" s="21">
        <v>106097</v>
      </c>
      <c r="F33" s="22">
        <v>0</v>
      </c>
      <c r="G33" s="23">
        <v>106097.39</v>
      </c>
      <c r="H33" s="23" t="s">
        <v>909</v>
      </c>
      <c r="I33" s="9" t="str">
        <f t="shared" si="0"/>
        <v>款</v>
      </c>
    </row>
    <row r="34" ht="19.5" customHeight="1" spans="1:9">
      <c r="A34" s="25"/>
      <c r="B34" s="19"/>
      <c r="C34" s="20" t="s">
        <v>910</v>
      </c>
      <c r="D34" s="21">
        <v>3137</v>
      </c>
      <c r="F34" s="22">
        <v>0</v>
      </c>
      <c r="G34" s="23">
        <v>3137.4</v>
      </c>
      <c r="H34" s="23" t="s">
        <v>911</v>
      </c>
      <c r="I34" s="9" t="str">
        <f t="shared" si="0"/>
        <v>项</v>
      </c>
    </row>
    <row r="35" ht="19.5" customHeight="1" spans="1:9">
      <c r="A35" s="25"/>
      <c r="B35" s="19"/>
      <c r="C35" s="20" t="s">
        <v>912</v>
      </c>
      <c r="D35" s="21">
        <v>372</v>
      </c>
      <c r="F35" s="22">
        <v>0</v>
      </c>
      <c r="G35" s="23">
        <v>371.7</v>
      </c>
      <c r="H35" s="23" t="s">
        <v>913</v>
      </c>
      <c r="I35" s="9" t="str">
        <f t="shared" si="0"/>
        <v>项</v>
      </c>
    </row>
    <row r="36" ht="19.5" customHeight="1" spans="1:9">
      <c r="A36" s="26"/>
      <c r="B36" s="27"/>
      <c r="C36" s="28" t="s">
        <v>914</v>
      </c>
      <c r="D36" s="29">
        <v>597</v>
      </c>
      <c r="F36" s="22">
        <v>0</v>
      </c>
      <c r="G36" s="23">
        <v>596.92</v>
      </c>
      <c r="H36" s="23" t="s">
        <v>915</v>
      </c>
      <c r="I36" s="9" t="str">
        <f t="shared" si="0"/>
        <v>项</v>
      </c>
    </row>
    <row r="37" ht="19.5" customHeight="1" spans="1:9">
      <c r="A37" s="25"/>
      <c r="B37" s="19"/>
      <c r="C37" s="20" t="s">
        <v>916</v>
      </c>
      <c r="D37" s="21">
        <v>553</v>
      </c>
      <c r="F37" s="22">
        <v>0</v>
      </c>
      <c r="G37" s="23">
        <v>553.09</v>
      </c>
      <c r="H37" s="23" t="s">
        <v>917</v>
      </c>
      <c r="I37" s="9" t="str">
        <f t="shared" si="0"/>
        <v>项</v>
      </c>
    </row>
    <row r="38" ht="19.5" customHeight="1" spans="1:9">
      <c r="A38" s="25"/>
      <c r="B38" s="19"/>
      <c r="C38" s="20" t="s">
        <v>918</v>
      </c>
      <c r="D38" s="21">
        <v>134</v>
      </c>
      <c r="F38" s="22">
        <v>0</v>
      </c>
      <c r="G38" s="23">
        <v>134.13</v>
      </c>
      <c r="H38" s="23" t="s">
        <v>919</v>
      </c>
      <c r="I38" s="9" t="str">
        <f t="shared" si="0"/>
        <v>项</v>
      </c>
    </row>
    <row r="39" ht="19.5" customHeight="1" spans="1:9">
      <c r="A39" s="18"/>
      <c r="B39" s="19"/>
      <c r="C39" s="20" t="s">
        <v>920</v>
      </c>
      <c r="D39" s="21">
        <v>101304</v>
      </c>
      <c r="F39" s="22">
        <v>0</v>
      </c>
      <c r="G39" s="23">
        <v>101304.15</v>
      </c>
      <c r="H39" s="23" t="s">
        <v>921</v>
      </c>
      <c r="I39" s="9" t="str">
        <f t="shared" si="0"/>
        <v>项</v>
      </c>
    </row>
    <row r="40" ht="19.5" customHeight="1" spans="1:9">
      <c r="A40" s="25"/>
      <c r="B40" s="19"/>
      <c r="C40" s="20" t="s">
        <v>922</v>
      </c>
      <c r="D40" s="21">
        <v>6498</v>
      </c>
      <c r="F40" s="22">
        <v>0</v>
      </c>
      <c r="G40" s="23">
        <v>6498.1</v>
      </c>
      <c r="H40" s="23" t="s">
        <v>923</v>
      </c>
      <c r="I40" s="9" t="str">
        <f t="shared" si="0"/>
        <v>款</v>
      </c>
    </row>
    <row r="41" ht="19.5" customHeight="1" spans="1:9">
      <c r="A41" s="25"/>
      <c r="B41" s="19"/>
      <c r="C41" s="20" t="s">
        <v>924</v>
      </c>
      <c r="D41" s="21">
        <v>1583</v>
      </c>
      <c r="F41" s="22">
        <v>0</v>
      </c>
      <c r="G41" s="23">
        <v>1583.16</v>
      </c>
      <c r="H41" s="23" t="s">
        <v>925</v>
      </c>
      <c r="I41" s="9" t="str">
        <f t="shared" si="0"/>
        <v>项</v>
      </c>
    </row>
    <row r="42" ht="19.5" customHeight="1" spans="1:9">
      <c r="A42" s="25"/>
      <c r="B42" s="19"/>
      <c r="C42" s="20" t="s">
        <v>926</v>
      </c>
      <c r="D42" s="21">
        <v>182</v>
      </c>
      <c r="F42" s="22">
        <v>0</v>
      </c>
      <c r="G42" s="23">
        <v>182.13</v>
      </c>
      <c r="H42" s="23" t="s">
        <v>927</v>
      </c>
      <c r="I42" s="9" t="str">
        <f t="shared" si="0"/>
        <v>项</v>
      </c>
    </row>
    <row r="43" ht="19.5" customHeight="1" spans="1:9">
      <c r="A43" s="25"/>
      <c r="B43" s="19"/>
      <c r="C43" s="20" t="s">
        <v>928</v>
      </c>
      <c r="D43" s="21">
        <v>1903</v>
      </c>
      <c r="F43" s="22">
        <v>0</v>
      </c>
      <c r="G43" s="23">
        <v>1902.62</v>
      </c>
      <c r="H43" s="23" t="s">
        <v>929</v>
      </c>
      <c r="I43" s="9" t="str">
        <f t="shared" si="0"/>
        <v>项</v>
      </c>
    </row>
    <row r="44" ht="19.5" customHeight="1" spans="1:9">
      <c r="A44" s="25"/>
      <c r="B44" s="19"/>
      <c r="C44" s="20" t="s">
        <v>930</v>
      </c>
      <c r="D44" s="21">
        <v>1520</v>
      </c>
      <c r="F44" s="22">
        <v>0</v>
      </c>
      <c r="G44" s="23">
        <v>1520</v>
      </c>
      <c r="H44" s="23" t="s">
        <v>931</v>
      </c>
      <c r="I44" s="9" t="str">
        <f t="shared" si="0"/>
        <v>项</v>
      </c>
    </row>
    <row r="45" ht="19.5" customHeight="1" spans="1:9">
      <c r="A45" s="18"/>
      <c r="B45" s="19"/>
      <c r="C45" s="20" t="s">
        <v>932</v>
      </c>
      <c r="D45" s="21">
        <v>127</v>
      </c>
      <c r="F45" s="22">
        <v>0</v>
      </c>
      <c r="G45" s="23">
        <v>127</v>
      </c>
      <c r="H45" s="23" t="s">
        <v>933</v>
      </c>
      <c r="I45" s="9" t="str">
        <f t="shared" si="0"/>
        <v>项</v>
      </c>
    </row>
    <row r="46" ht="19.5" customHeight="1" spans="1:9">
      <c r="A46" s="24"/>
      <c r="B46" s="19"/>
      <c r="C46" s="20" t="s">
        <v>934</v>
      </c>
      <c r="D46" s="21">
        <v>908</v>
      </c>
      <c r="F46" s="22">
        <v>0</v>
      </c>
      <c r="G46" s="23">
        <v>908.19</v>
      </c>
      <c r="H46" s="23" t="s">
        <v>935</v>
      </c>
      <c r="I46" s="9" t="str">
        <f t="shared" si="0"/>
        <v>项</v>
      </c>
    </row>
    <row r="47" ht="19.5" customHeight="1" spans="1:9">
      <c r="A47" s="25"/>
      <c r="B47" s="19"/>
      <c r="C47" s="20" t="s">
        <v>936</v>
      </c>
      <c r="D47" s="21">
        <v>275</v>
      </c>
      <c r="F47" s="22">
        <v>0</v>
      </c>
      <c r="G47" s="23">
        <v>275</v>
      </c>
      <c r="H47" s="23" t="s">
        <v>937</v>
      </c>
      <c r="I47" s="9" t="str">
        <f t="shared" si="0"/>
        <v>项</v>
      </c>
    </row>
    <row r="48" ht="19.5" customHeight="1" spans="1:9">
      <c r="A48" s="25"/>
      <c r="B48" s="19"/>
      <c r="C48" s="20" t="s">
        <v>938</v>
      </c>
      <c r="D48" s="21">
        <v>17063</v>
      </c>
      <c r="F48" s="22">
        <v>180</v>
      </c>
      <c r="G48" s="23">
        <v>16882.67</v>
      </c>
      <c r="H48" s="23" t="s">
        <v>939</v>
      </c>
      <c r="I48" s="9" t="str">
        <f t="shared" si="0"/>
        <v>款</v>
      </c>
    </row>
    <row r="49" ht="19.5" customHeight="1" spans="1:9">
      <c r="A49" s="25"/>
      <c r="B49" s="19"/>
      <c r="C49" s="20" t="s">
        <v>940</v>
      </c>
      <c r="D49" s="21">
        <v>3214</v>
      </c>
      <c r="F49" s="22">
        <v>0</v>
      </c>
      <c r="G49" s="23">
        <v>3214.05</v>
      </c>
      <c r="H49" s="23" t="s">
        <v>941</v>
      </c>
      <c r="I49" s="9" t="str">
        <f t="shared" si="0"/>
        <v>项</v>
      </c>
    </row>
    <row r="50" ht="19.5" customHeight="1" spans="1:9">
      <c r="A50" s="25"/>
      <c r="B50" s="19"/>
      <c r="C50" s="20" t="s">
        <v>942</v>
      </c>
      <c r="D50" s="21">
        <v>2200</v>
      </c>
      <c r="F50" s="22">
        <v>0</v>
      </c>
      <c r="G50" s="23">
        <v>2200</v>
      </c>
      <c r="H50" s="23" t="s">
        <v>943</v>
      </c>
      <c r="I50" s="9" t="str">
        <f t="shared" si="0"/>
        <v>项</v>
      </c>
    </row>
    <row r="51" ht="19.5" customHeight="1" spans="1:9">
      <c r="A51" s="25"/>
      <c r="B51" s="19"/>
      <c r="C51" s="20" t="s">
        <v>944</v>
      </c>
      <c r="D51" s="21">
        <v>1778</v>
      </c>
      <c r="F51" s="22">
        <v>0</v>
      </c>
      <c r="G51" s="23">
        <v>1778</v>
      </c>
      <c r="H51" s="23" t="s">
        <v>945</v>
      </c>
      <c r="I51" s="9" t="str">
        <f t="shared" si="0"/>
        <v>项</v>
      </c>
    </row>
    <row r="52" ht="19.5" customHeight="1" spans="1:9">
      <c r="A52" s="18"/>
      <c r="B52" s="19"/>
      <c r="C52" s="20" t="s">
        <v>946</v>
      </c>
      <c r="D52" s="21">
        <v>180</v>
      </c>
      <c r="F52" s="22">
        <v>180</v>
      </c>
      <c r="G52" s="23"/>
      <c r="H52" s="23" t="s">
        <v>947</v>
      </c>
      <c r="I52" s="9" t="str">
        <f t="shared" si="0"/>
        <v>项</v>
      </c>
    </row>
    <row r="53" ht="19.5" customHeight="1" spans="1:9">
      <c r="A53" s="24"/>
      <c r="B53" s="19"/>
      <c r="C53" s="20" t="s">
        <v>948</v>
      </c>
      <c r="D53" s="21">
        <v>840</v>
      </c>
      <c r="F53" s="22">
        <v>0</v>
      </c>
      <c r="G53" s="23">
        <v>840</v>
      </c>
      <c r="H53" s="23" t="s">
        <v>949</v>
      </c>
      <c r="I53" s="9" t="str">
        <f t="shared" si="0"/>
        <v>项</v>
      </c>
    </row>
    <row r="54" ht="19.5" customHeight="1" spans="1:9">
      <c r="A54" s="25"/>
      <c r="B54" s="19"/>
      <c r="C54" s="20" t="s">
        <v>950</v>
      </c>
      <c r="D54" s="21">
        <v>2440</v>
      </c>
      <c r="F54" s="22">
        <v>0</v>
      </c>
      <c r="G54" s="23">
        <v>2440</v>
      </c>
      <c r="H54" s="23" t="s">
        <v>951</v>
      </c>
      <c r="I54" s="9" t="str">
        <f t="shared" si="0"/>
        <v>项</v>
      </c>
    </row>
    <row r="55" ht="19.5" customHeight="1" spans="1:9">
      <c r="A55" s="25"/>
      <c r="B55" s="19"/>
      <c r="C55" s="20" t="s">
        <v>952</v>
      </c>
      <c r="D55" s="21">
        <v>160</v>
      </c>
      <c r="F55" s="22">
        <v>0</v>
      </c>
      <c r="G55" s="23">
        <v>160</v>
      </c>
      <c r="H55" s="23" t="s">
        <v>953</v>
      </c>
      <c r="I55" s="9" t="str">
        <f t="shared" si="0"/>
        <v>项</v>
      </c>
    </row>
    <row r="56" ht="19.5" customHeight="1" spans="1:9">
      <c r="A56" s="25"/>
      <c r="B56" s="19"/>
      <c r="C56" s="20" t="s">
        <v>954</v>
      </c>
      <c r="D56" s="21">
        <v>418</v>
      </c>
      <c r="F56" s="22">
        <v>0</v>
      </c>
      <c r="G56" s="23">
        <v>417.62</v>
      </c>
      <c r="H56" s="23" t="s">
        <v>955</v>
      </c>
      <c r="I56" s="9" t="str">
        <f t="shared" si="0"/>
        <v>项</v>
      </c>
    </row>
    <row r="57" ht="19.5" customHeight="1" spans="1:9">
      <c r="A57" s="25"/>
      <c r="B57" s="19"/>
      <c r="C57" s="20" t="s">
        <v>956</v>
      </c>
      <c r="D57" s="21">
        <v>5833</v>
      </c>
      <c r="F57" s="22">
        <v>0</v>
      </c>
      <c r="G57" s="23">
        <v>5833</v>
      </c>
      <c r="H57" s="23" t="s">
        <v>957</v>
      </c>
      <c r="I57" s="9" t="str">
        <f t="shared" si="0"/>
        <v>项</v>
      </c>
    </row>
    <row r="58" ht="19.5" customHeight="1" spans="1:9">
      <c r="A58" s="25"/>
      <c r="B58" s="19"/>
      <c r="C58" s="20" t="s">
        <v>958</v>
      </c>
      <c r="D58" s="21">
        <v>117090</v>
      </c>
      <c r="F58" s="22">
        <v>0</v>
      </c>
      <c r="G58" s="23">
        <v>117089.66</v>
      </c>
      <c r="H58" s="23" t="s">
        <v>959</v>
      </c>
      <c r="I58" s="9" t="str">
        <f t="shared" si="0"/>
        <v>款</v>
      </c>
    </row>
    <row r="59" ht="19.5" customHeight="1" spans="1:9">
      <c r="A59" s="18"/>
      <c r="B59" s="19"/>
      <c r="C59" s="20" t="s">
        <v>960</v>
      </c>
      <c r="D59" s="21">
        <v>72224</v>
      </c>
      <c r="F59" s="22">
        <v>0</v>
      </c>
      <c r="G59" s="23">
        <v>72223.74</v>
      </c>
      <c r="H59" s="23" t="s">
        <v>961</v>
      </c>
      <c r="I59" s="9" t="str">
        <f t="shared" si="0"/>
        <v>项</v>
      </c>
    </row>
    <row r="60" ht="19.5" customHeight="1" spans="1:9">
      <c r="A60" s="24"/>
      <c r="B60" s="19"/>
      <c r="C60" s="20" t="s">
        <v>962</v>
      </c>
      <c r="D60" s="21">
        <v>140</v>
      </c>
      <c r="F60" s="22">
        <v>0</v>
      </c>
      <c r="G60" s="23">
        <v>140</v>
      </c>
      <c r="H60" s="23" t="s">
        <v>963</v>
      </c>
      <c r="I60" s="9" t="str">
        <f t="shared" si="0"/>
        <v>项</v>
      </c>
    </row>
    <row r="61" ht="19.5" customHeight="1" spans="1:9">
      <c r="A61" s="25"/>
      <c r="B61" s="19"/>
      <c r="C61" s="20" t="s">
        <v>964</v>
      </c>
      <c r="D61" s="21">
        <v>1934</v>
      </c>
      <c r="F61" s="22">
        <v>0</v>
      </c>
      <c r="G61" s="23">
        <v>1934.15</v>
      </c>
      <c r="H61" s="23" t="s">
        <v>965</v>
      </c>
      <c r="I61" s="9" t="str">
        <f t="shared" si="0"/>
        <v>项</v>
      </c>
    </row>
    <row r="62" ht="19.5" customHeight="1" spans="1:9">
      <c r="A62" s="25"/>
      <c r="B62" s="19"/>
      <c r="C62" s="20" t="s">
        <v>966</v>
      </c>
      <c r="D62" s="21">
        <v>1359</v>
      </c>
      <c r="F62" s="22">
        <v>0</v>
      </c>
      <c r="G62" s="23">
        <v>1359</v>
      </c>
      <c r="H62" s="23" t="s">
        <v>967</v>
      </c>
      <c r="I62" s="9" t="str">
        <f t="shared" si="0"/>
        <v>项</v>
      </c>
    </row>
    <row r="63" ht="19.5" customHeight="1" spans="1:9">
      <c r="A63" s="25"/>
      <c r="B63" s="19"/>
      <c r="C63" s="20" t="s">
        <v>968</v>
      </c>
      <c r="D63" s="21">
        <v>1750</v>
      </c>
      <c r="F63" s="22">
        <v>0</v>
      </c>
      <c r="G63" s="23">
        <v>1750</v>
      </c>
      <c r="H63" s="23" t="s">
        <v>969</v>
      </c>
      <c r="I63" s="9" t="str">
        <f t="shared" si="0"/>
        <v>项</v>
      </c>
    </row>
    <row r="64" ht="19.5" customHeight="1" spans="1:9">
      <c r="A64" s="25"/>
      <c r="B64" s="19"/>
      <c r="C64" s="20" t="s">
        <v>970</v>
      </c>
      <c r="D64" s="21">
        <v>15000</v>
      </c>
      <c r="F64" s="22">
        <v>0</v>
      </c>
      <c r="G64" s="23">
        <v>15000</v>
      </c>
      <c r="H64" s="23" t="s">
        <v>971</v>
      </c>
      <c r="I64" s="9" t="str">
        <f t="shared" si="0"/>
        <v>项</v>
      </c>
    </row>
    <row r="65" ht="19.5" customHeight="1" spans="1:9">
      <c r="A65" s="25"/>
      <c r="B65" s="19"/>
      <c r="C65" s="20" t="s">
        <v>972</v>
      </c>
      <c r="D65" s="21">
        <v>705</v>
      </c>
      <c r="F65" s="22">
        <v>0</v>
      </c>
      <c r="G65" s="23">
        <v>705</v>
      </c>
      <c r="H65" s="23" t="s">
        <v>973</v>
      </c>
      <c r="I65" s="9" t="str">
        <f t="shared" si="0"/>
        <v>项</v>
      </c>
    </row>
    <row r="66" ht="19.5" customHeight="1" spans="1:9">
      <c r="A66" s="25"/>
      <c r="B66" s="19"/>
      <c r="C66" s="20" t="s">
        <v>974</v>
      </c>
      <c r="D66" s="21">
        <v>5360</v>
      </c>
      <c r="F66" s="22">
        <v>0</v>
      </c>
      <c r="G66" s="23">
        <v>5360.3</v>
      </c>
      <c r="H66" s="23" t="s">
        <v>975</v>
      </c>
      <c r="I66" s="9" t="str">
        <f t="shared" si="0"/>
        <v>项</v>
      </c>
    </row>
    <row r="67" ht="19.5" customHeight="1" spans="1:9">
      <c r="A67" s="24"/>
      <c r="B67" s="19"/>
      <c r="C67" s="20" t="s">
        <v>976</v>
      </c>
      <c r="D67" s="21">
        <v>460</v>
      </c>
      <c r="F67" s="22">
        <v>0</v>
      </c>
      <c r="G67" s="23">
        <v>459.67</v>
      </c>
      <c r="H67" s="23" t="s">
        <v>977</v>
      </c>
      <c r="I67" s="9" t="str">
        <f t="shared" si="0"/>
        <v>项</v>
      </c>
    </row>
    <row r="68" ht="19.5" customHeight="1" spans="1:9">
      <c r="A68" s="26"/>
      <c r="B68" s="27"/>
      <c r="C68" s="28" t="s">
        <v>978</v>
      </c>
      <c r="D68" s="29">
        <v>18158</v>
      </c>
      <c r="F68" s="22">
        <v>0</v>
      </c>
      <c r="G68" s="23">
        <v>18157.8</v>
      </c>
      <c r="H68" s="23" t="s">
        <v>979</v>
      </c>
      <c r="I68" s="9" t="str">
        <f t="shared" si="0"/>
        <v>项</v>
      </c>
    </row>
    <row r="69" ht="19.5" customHeight="1" spans="1:9">
      <c r="A69" s="25"/>
      <c r="B69" s="19"/>
      <c r="C69" s="20" t="s">
        <v>980</v>
      </c>
      <c r="D69" s="21">
        <v>4395</v>
      </c>
      <c r="F69" s="22">
        <v>118</v>
      </c>
      <c r="G69" s="23">
        <v>4276.99</v>
      </c>
      <c r="H69" s="23" t="s">
        <v>981</v>
      </c>
      <c r="I69" s="9" t="str">
        <f t="shared" si="0"/>
        <v>款</v>
      </c>
    </row>
    <row r="70" ht="19.5" customHeight="1" spans="1:9">
      <c r="A70" s="25"/>
      <c r="B70" s="19"/>
      <c r="C70" s="20" t="s">
        <v>982</v>
      </c>
      <c r="D70" s="21">
        <v>2253</v>
      </c>
      <c r="F70" s="22">
        <v>0</v>
      </c>
      <c r="G70" s="23">
        <v>2253.14</v>
      </c>
      <c r="H70" s="23" t="s">
        <v>983</v>
      </c>
      <c r="I70" s="9" t="str">
        <f t="shared" ref="I70:I133" si="1">IF(LEN(H70)=3,"类",IF(LEN(H70)=5,"款","项"))</f>
        <v>项</v>
      </c>
    </row>
    <row r="71" ht="19.5" customHeight="1" spans="1:9">
      <c r="A71" s="25"/>
      <c r="B71" s="19"/>
      <c r="C71" s="20" t="s">
        <v>984</v>
      </c>
      <c r="D71" s="21">
        <v>179</v>
      </c>
      <c r="F71" s="22">
        <v>0</v>
      </c>
      <c r="G71" s="23">
        <v>178.8</v>
      </c>
      <c r="H71" s="23" t="s">
        <v>985</v>
      </c>
      <c r="I71" s="9" t="str">
        <f t="shared" si="1"/>
        <v>项</v>
      </c>
    </row>
    <row r="72" ht="19.5" customHeight="1" spans="1:9">
      <c r="A72" s="25"/>
      <c r="B72" s="19"/>
      <c r="C72" s="20" t="s">
        <v>986</v>
      </c>
      <c r="D72" s="21">
        <v>1315</v>
      </c>
      <c r="F72" s="22">
        <v>118</v>
      </c>
      <c r="G72" s="23">
        <v>1197</v>
      </c>
      <c r="H72" s="23" t="s">
        <v>987</v>
      </c>
      <c r="I72" s="9" t="str">
        <f t="shared" si="1"/>
        <v>项</v>
      </c>
    </row>
    <row r="73" ht="19.5" customHeight="1" spans="1:9">
      <c r="A73" s="18"/>
      <c r="B73" s="19"/>
      <c r="C73" s="20" t="s">
        <v>988</v>
      </c>
      <c r="D73" s="21">
        <v>162</v>
      </c>
      <c r="F73" s="22">
        <v>0</v>
      </c>
      <c r="G73" s="23">
        <v>161.5</v>
      </c>
      <c r="H73" s="23" t="s">
        <v>989</v>
      </c>
      <c r="I73" s="9" t="str">
        <f t="shared" si="1"/>
        <v>项</v>
      </c>
    </row>
    <row r="74" ht="19.5" customHeight="1" spans="1:9">
      <c r="A74" s="24"/>
      <c r="B74" s="19"/>
      <c r="C74" s="20" t="s">
        <v>990</v>
      </c>
      <c r="D74" s="21">
        <v>143</v>
      </c>
      <c r="F74" s="22">
        <v>0</v>
      </c>
      <c r="G74" s="23">
        <v>142.5</v>
      </c>
      <c r="H74" s="23" t="s">
        <v>991</v>
      </c>
      <c r="I74" s="9" t="str">
        <f t="shared" si="1"/>
        <v>项</v>
      </c>
    </row>
    <row r="75" ht="19.5" customHeight="1" spans="1:9">
      <c r="A75" s="25"/>
      <c r="B75" s="19"/>
      <c r="C75" s="20" t="s">
        <v>992</v>
      </c>
      <c r="D75" s="21">
        <v>344</v>
      </c>
      <c r="F75" s="22">
        <v>0</v>
      </c>
      <c r="G75" s="23">
        <v>344.05</v>
      </c>
      <c r="H75" s="23" t="s">
        <v>993</v>
      </c>
      <c r="I75" s="9" t="str">
        <f t="shared" si="1"/>
        <v>项</v>
      </c>
    </row>
    <row r="76" ht="19.5" customHeight="1" spans="1:9">
      <c r="A76" s="25"/>
      <c r="B76" s="19"/>
      <c r="C76" s="20" t="s">
        <v>994</v>
      </c>
      <c r="D76" s="21">
        <v>534</v>
      </c>
      <c r="F76" s="22">
        <v>0</v>
      </c>
      <c r="G76" s="23">
        <v>534</v>
      </c>
      <c r="H76" s="23" t="s">
        <v>995</v>
      </c>
      <c r="I76" s="9" t="str">
        <f t="shared" si="1"/>
        <v>款</v>
      </c>
    </row>
    <row r="77" ht="19.5" customHeight="1" spans="1:9">
      <c r="A77" s="25"/>
      <c r="B77" s="19"/>
      <c r="C77" s="20" t="s">
        <v>996</v>
      </c>
      <c r="D77" s="21">
        <v>534</v>
      </c>
      <c r="F77" s="22">
        <v>0</v>
      </c>
      <c r="G77" s="23">
        <v>534</v>
      </c>
      <c r="H77" s="23" t="s">
        <v>997</v>
      </c>
      <c r="I77" s="9" t="str">
        <f t="shared" si="1"/>
        <v>项</v>
      </c>
    </row>
    <row r="78" ht="19.5" customHeight="1" spans="1:9">
      <c r="A78" s="25"/>
      <c r="B78" s="19"/>
      <c r="C78" s="20" t="s">
        <v>998</v>
      </c>
      <c r="D78" s="21">
        <v>115940</v>
      </c>
      <c r="F78" s="22">
        <v>104525</v>
      </c>
      <c r="G78" s="23">
        <v>11414.73</v>
      </c>
      <c r="H78" s="23" t="s">
        <v>999</v>
      </c>
      <c r="I78" s="9" t="str">
        <f t="shared" si="1"/>
        <v>款</v>
      </c>
    </row>
    <row r="79" ht="19.5" customHeight="1" spans="1:9">
      <c r="A79" s="25"/>
      <c r="B79" s="19"/>
      <c r="C79" s="20" t="s">
        <v>1000</v>
      </c>
      <c r="D79" s="21">
        <v>3069</v>
      </c>
      <c r="F79" s="22">
        <v>0</v>
      </c>
      <c r="G79" s="23">
        <v>3069.13</v>
      </c>
      <c r="H79" s="23" t="s">
        <v>1001</v>
      </c>
      <c r="I79" s="9" t="str">
        <f t="shared" si="1"/>
        <v>项</v>
      </c>
    </row>
    <row r="80" ht="19.5" customHeight="1" spans="1:9">
      <c r="A80" s="18"/>
      <c r="B80" s="19"/>
      <c r="C80" s="20" t="s">
        <v>1002</v>
      </c>
      <c r="D80" s="21">
        <v>788</v>
      </c>
      <c r="F80" s="22">
        <v>0</v>
      </c>
      <c r="G80" s="23">
        <v>788.01</v>
      </c>
      <c r="H80" s="23" t="s">
        <v>1003</v>
      </c>
      <c r="I80" s="9" t="str">
        <f t="shared" si="1"/>
        <v>项</v>
      </c>
    </row>
    <row r="81" ht="19.5" customHeight="1" spans="1:9">
      <c r="A81" s="24"/>
      <c r="B81" s="19"/>
      <c r="C81" s="20" t="s">
        <v>1004</v>
      </c>
      <c r="D81" s="21">
        <v>100703</v>
      </c>
      <c r="F81" s="22">
        <v>100189</v>
      </c>
      <c r="G81" s="23">
        <v>513.6</v>
      </c>
      <c r="H81" s="23" t="s">
        <v>1005</v>
      </c>
      <c r="I81" s="9" t="str">
        <f t="shared" si="1"/>
        <v>项</v>
      </c>
    </row>
    <row r="82" ht="19.5" customHeight="1" spans="1:9">
      <c r="A82" s="25"/>
      <c r="B82" s="19"/>
      <c r="C82" s="20" t="s">
        <v>1006</v>
      </c>
      <c r="D82" s="21">
        <v>1155</v>
      </c>
      <c r="F82" s="22">
        <v>0</v>
      </c>
      <c r="G82" s="23">
        <v>1154.99</v>
      </c>
      <c r="H82" s="23" t="s">
        <v>1007</v>
      </c>
      <c r="I82" s="9" t="str">
        <f t="shared" si="1"/>
        <v>项</v>
      </c>
    </row>
    <row r="83" ht="19.5" customHeight="1" spans="1:9">
      <c r="A83" s="25"/>
      <c r="B83" s="19"/>
      <c r="C83" s="20" t="s">
        <v>1008</v>
      </c>
      <c r="D83" s="21">
        <v>10225</v>
      </c>
      <c r="F83" s="22">
        <v>4336</v>
      </c>
      <c r="G83" s="23">
        <v>5889</v>
      </c>
      <c r="H83" s="23" t="s">
        <v>1009</v>
      </c>
      <c r="I83" s="9" t="str">
        <f t="shared" si="1"/>
        <v>项</v>
      </c>
    </row>
    <row r="84" ht="19.5" customHeight="1" spans="1:9">
      <c r="A84" s="25"/>
      <c r="B84" s="19"/>
      <c r="C84" s="20" t="s">
        <v>1010</v>
      </c>
      <c r="D84" s="21">
        <v>4995</v>
      </c>
      <c r="F84" s="22">
        <v>0</v>
      </c>
      <c r="G84" s="23">
        <v>4994.89</v>
      </c>
      <c r="H84" s="23" t="s">
        <v>1011</v>
      </c>
      <c r="I84" s="9" t="str">
        <f t="shared" si="1"/>
        <v>款</v>
      </c>
    </row>
    <row r="85" ht="19.5" customHeight="1" spans="1:9">
      <c r="A85" s="25"/>
      <c r="B85" s="19"/>
      <c r="C85" s="20" t="s">
        <v>1012</v>
      </c>
      <c r="D85" s="21">
        <v>2754</v>
      </c>
      <c r="F85" s="22">
        <v>0</v>
      </c>
      <c r="G85" s="23">
        <v>2753.75</v>
      </c>
      <c r="H85" s="23" t="s">
        <v>1013</v>
      </c>
      <c r="I85" s="9" t="str">
        <f t="shared" si="1"/>
        <v>项</v>
      </c>
    </row>
    <row r="86" ht="19.5" customHeight="1" spans="1:9">
      <c r="A86" s="25"/>
      <c r="B86" s="19"/>
      <c r="C86" s="20" t="s">
        <v>1014</v>
      </c>
      <c r="D86" s="21">
        <v>1034</v>
      </c>
      <c r="F86" s="22">
        <v>0</v>
      </c>
      <c r="G86" s="23">
        <v>1033.5</v>
      </c>
      <c r="H86" s="23" t="s">
        <v>1015</v>
      </c>
      <c r="I86" s="9" t="str">
        <f t="shared" si="1"/>
        <v>项</v>
      </c>
    </row>
    <row r="87" ht="19.5" customHeight="1" spans="1:9">
      <c r="A87" s="18"/>
      <c r="B87" s="19"/>
      <c r="C87" s="20" t="s">
        <v>1016</v>
      </c>
      <c r="D87" s="21">
        <v>328</v>
      </c>
      <c r="F87" s="22">
        <v>0</v>
      </c>
      <c r="G87" s="23">
        <v>328.16</v>
      </c>
      <c r="H87" s="23" t="s">
        <v>1017</v>
      </c>
      <c r="I87" s="9" t="str">
        <f t="shared" si="1"/>
        <v>项</v>
      </c>
    </row>
    <row r="88" ht="19.5" customHeight="1" spans="1:9">
      <c r="A88" s="24"/>
      <c r="B88" s="19"/>
      <c r="C88" s="20" t="s">
        <v>1018</v>
      </c>
      <c r="D88" s="21">
        <v>700</v>
      </c>
      <c r="F88" s="22">
        <v>0</v>
      </c>
      <c r="G88" s="23">
        <v>700</v>
      </c>
      <c r="H88" s="23" t="s">
        <v>1019</v>
      </c>
      <c r="I88" s="9" t="str">
        <f t="shared" si="1"/>
        <v>项</v>
      </c>
    </row>
    <row r="89" ht="19.5" customHeight="1" spans="1:9">
      <c r="A89" s="18"/>
      <c r="B89" s="19"/>
      <c r="C89" s="20" t="s">
        <v>1020</v>
      </c>
      <c r="D89" s="21">
        <v>49</v>
      </c>
      <c r="F89" s="22">
        <v>0</v>
      </c>
      <c r="G89" s="23">
        <v>49.48</v>
      </c>
      <c r="H89" s="23" t="s">
        <v>1021</v>
      </c>
      <c r="I89" s="9" t="str">
        <f t="shared" si="1"/>
        <v>项</v>
      </c>
    </row>
    <row r="90" ht="19.5" customHeight="1" spans="1:9">
      <c r="A90" s="24"/>
      <c r="B90" s="19"/>
      <c r="C90" s="20" t="s">
        <v>1022</v>
      </c>
      <c r="D90" s="21">
        <v>130</v>
      </c>
      <c r="F90" s="22">
        <v>0</v>
      </c>
      <c r="G90" s="23">
        <v>130</v>
      </c>
      <c r="H90" s="23" t="s">
        <v>1023</v>
      </c>
      <c r="I90" s="9" t="str">
        <f t="shared" si="1"/>
        <v>项</v>
      </c>
    </row>
    <row r="91" ht="19.5" customHeight="1" spans="1:9">
      <c r="A91" s="25"/>
      <c r="B91" s="19"/>
      <c r="C91" s="20" t="s">
        <v>1024</v>
      </c>
      <c r="D91" s="21">
        <v>20261</v>
      </c>
      <c r="F91" s="22">
        <v>0</v>
      </c>
      <c r="G91" s="23">
        <v>20260.84</v>
      </c>
      <c r="H91" s="23" t="s">
        <v>1025</v>
      </c>
      <c r="I91" s="9" t="str">
        <f t="shared" si="1"/>
        <v>款</v>
      </c>
    </row>
    <row r="92" ht="19.5" customHeight="1" spans="1:9">
      <c r="A92" s="25"/>
      <c r="B92" s="19"/>
      <c r="C92" s="20" t="s">
        <v>1026</v>
      </c>
      <c r="D92" s="21">
        <v>4193</v>
      </c>
      <c r="F92" s="22">
        <v>0</v>
      </c>
      <c r="G92" s="23">
        <v>4192.57</v>
      </c>
      <c r="H92" s="23" t="s">
        <v>1027</v>
      </c>
      <c r="I92" s="9" t="str">
        <f t="shared" si="1"/>
        <v>项</v>
      </c>
    </row>
    <row r="93" ht="19.5" customHeight="1" spans="1:9">
      <c r="A93" s="25"/>
      <c r="B93" s="19"/>
      <c r="C93" s="20" t="s">
        <v>1028</v>
      </c>
      <c r="D93" s="21">
        <v>991</v>
      </c>
      <c r="F93" s="22">
        <v>0</v>
      </c>
      <c r="G93" s="23">
        <v>991.25</v>
      </c>
      <c r="H93" s="23" t="s">
        <v>1029</v>
      </c>
      <c r="I93" s="9" t="str">
        <f t="shared" si="1"/>
        <v>项</v>
      </c>
    </row>
    <row r="94" ht="19.5" customHeight="1" spans="1:9">
      <c r="A94" s="25"/>
      <c r="B94" s="19"/>
      <c r="C94" s="20" t="s">
        <v>1030</v>
      </c>
      <c r="D94" s="21">
        <v>1117</v>
      </c>
      <c r="F94" s="22">
        <v>0</v>
      </c>
      <c r="G94" s="23">
        <v>1117.09</v>
      </c>
      <c r="H94" s="23" t="s">
        <v>1031</v>
      </c>
      <c r="I94" s="9" t="str">
        <f t="shared" si="1"/>
        <v>项</v>
      </c>
    </row>
    <row r="95" ht="19.5" customHeight="1" spans="1:9">
      <c r="A95" s="25"/>
      <c r="B95" s="19"/>
      <c r="C95" s="20" t="s">
        <v>1032</v>
      </c>
      <c r="D95" s="21">
        <v>1169</v>
      </c>
      <c r="F95" s="22">
        <v>0</v>
      </c>
      <c r="G95" s="23">
        <v>1168.84</v>
      </c>
      <c r="H95" s="23" t="s">
        <v>1033</v>
      </c>
      <c r="I95" s="9" t="str">
        <f t="shared" si="1"/>
        <v>项</v>
      </c>
    </row>
    <row r="96" ht="19.5" customHeight="1" spans="1:9">
      <c r="A96" s="25"/>
      <c r="B96" s="19"/>
      <c r="C96" s="20" t="s">
        <v>1034</v>
      </c>
      <c r="D96" s="21">
        <v>376</v>
      </c>
      <c r="F96" s="22">
        <v>0</v>
      </c>
      <c r="G96" s="23">
        <v>375.56</v>
      </c>
      <c r="H96" s="23" t="s">
        <v>1035</v>
      </c>
      <c r="I96" s="9" t="str">
        <f t="shared" si="1"/>
        <v>项</v>
      </c>
    </row>
    <row r="97" ht="19.5" customHeight="1" spans="1:9">
      <c r="A97" s="24"/>
      <c r="B97" s="19"/>
      <c r="C97" s="20" t="s">
        <v>1036</v>
      </c>
      <c r="D97" s="21">
        <v>12416</v>
      </c>
      <c r="F97" s="22">
        <v>0</v>
      </c>
      <c r="G97" s="23">
        <v>12415.53</v>
      </c>
      <c r="H97" s="23" t="s">
        <v>1037</v>
      </c>
      <c r="I97" s="9" t="str">
        <f t="shared" si="1"/>
        <v>项</v>
      </c>
    </row>
    <row r="98" ht="19.5" customHeight="1" spans="1:9">
      <c r="A98" s="25"/>
      <c r="B98" s="19"/>
      <c r="C98" s="20" t="s">
        <v>1038</v>
      </c>
      <c r="D98" s="21">
        <v>2683</v>
      </c>
      <c r="F98" s="22">
        <v>0</v>
      </c>
      <c r="G98" s="23">
        <v>2682.59</v>
      </c>
      <c r="H98" s="23" t="s">
        <v>1039</v>
      </c>
      <c r="I98" s="9" t="str">
        <f t="shared" si="1"/>
        <v>款</v>
      </c>
    </row>
    <row r="99" ht="19.5" customHeight="1" spans="1:9">
      <c r="A99" s="25"/>
      <c r="B99" s="19"/>
      <c r="C99" s="20" t="s">
        <v>1040</v>
      </c>
      <c r="D99" s="21">
        <v>217</v>
      </c>
      <c r="F99" s="22">
        <v>0</v>
      </c>
      <c r="G99" s="23">
        <v>217.35</v>
      </c>
      <c r="H99" s="23" t="s">
        <v>1041</v>
      </c>
      <c r="I99" s="9" t="str">
        <f t="shared" si="1"/>
        <v>项</v>
      </c>
    </row>
    <row r="100" ht="19.5" customHeight="1" spans="1:9">
      <c r="A100" s="26"/>
      <c r="B100" s="27"/>
      <c r="C100" s="28" t="s">
        <v>1042</v>
      </c>
      <c r="D100" s="29">
        <v>19</v>
      </c>
      <c r="F100" s="22">
        <v>0</v>
      </c>
      <c r="G100" s="23">
        <v>19</v>
      </c>
      <c r="H100" s="23" t="s">
        <v>1043</v>
      </c>
      <c r="I100" s="9" t="str">
        <f t="shared" si="1"/>
        <v>项</v>
      </c>
    </row>
    <row r="101" ht="19.5" customHeight="1" spans="1:9">
      <c r="A101" s="25"/>
      <c r="B101" s="19"/>
      <c r="C101" s="20" t="s">
        <v>1044</v>
      </c>
      <c r="D101" s="21">
        <v>32</v>
      </c>
      <c r="F101" s="22">
        <v>0</v>
      </c>
      <c r="G101" s="23">
        <v>31.74</v>
      </c>
      <c r="H101" s="23" t="s">
        <v>1045</v>
      </c>
      <c r="I101" s="9" t="str">
        <f t="shared" si="1"/>
        <v>项</v>
      </c>
    </row>
    <row r="102" ht="19.5" customHeight="1" spans="1:9">
      <c r="A102" s="25"/>
      <c r="B102" s="19"/>
      <c r="C102" s="20" t="s">
        <v>1046</v>
      </c>
      <c r="D102" s="21">
        <v>2010</v>
      </c>
      <c r="F102" s="22">
        <v>0</v>
      </c>
      <c r="G102" s="23">
        <v>2010</v>
      </c>
      <c r="H102" s="23" t="s">
        <v>1047</v>
      </c>
      <c r="I102" s="9" t="str">
        <f t="shared" si="1"/>
        <v>项</v>
      </c>
    </row>
    <row r="103" ht="19.5" customHeight="1" spans="1:9">
      <c r="A103" s="18"/>
      <c r="B103" s="19"/>
      <c r="C103" s="20" t="s">
        <v>1048</v>
      </c>
      <c r="D103" s="21">
        <v>48</v>
      </c>
      <c r="F103" s="22">
        <v>0</v>
      </c>
      <c r="G103" s="23">
        <v>47.5</v>
      </c>
      <c r="H103" s="23" t="s">
        <v>1049</v>
      </c>
      <c r="I103" s="9" t="str">
        <f t="shared" si="1"/>
        <v>项</v>
      </c>
    </row>
    <row r="104" ht="19.5" customHeight="1" spans="1:9">
      <c r="A104" s="24"/>
      <c r="B104" s="19"/>
      <c r="C104" s="20" t="s">
        <v>1050</v>
      </c>
      <c r="D104" s="21">
        <v>357</v>
      </c>
      <c r="F104" s="22">
        <v>0</v>
      </c>
      <c r="G104" s="23">
        <v>357</v>
      </c>
      <c r="H104" s="23" t="s">
        <v>1051</v>
      </c>
      <c r="I104" s="9" t="str">
        <f t="shared" si="1"/>
        <v>项</v>
      </c>
    </row>
    <row r="105" ht="19.5" customHeight="1" spans="1:9">
      <c r="A105" s="25"/>
      <c r="B105" s="19"/>
      <c r="C105" s="20" t="s">
        <v>1052</v>
      </c>
      <c r="D105" s="21">
        <v>78263</v>
      </c>
      <c r="F105" s="22">
        <v>0</v>
      </c>
      <c r="G105" s="23">
        <v>78263.44</v>
      </c>
      <c r="H105" s="23" t="s">
        <v>1053</v>
      </c>
      <c r="I105" s="9" t="str">
        <f t="shared" si="1"/>
        <v>款</v>
      </c>
    </row>
    <row r="106" ht="19.5" customHeight="1" spans="1:9">
      <c r="A106" s="25"/>
      <c r="B106" s="19"/>
      <c r="C106" s="20" t="s">
        <v>1054</v>
      </c>
      <c r="D106" s="21">
        <v>60944</v>
      </c>
      <c r="F106" s="22">
        <v>0</v>
      </c>
      <c r="G106" s="23">
        <v>60943.56</v>
      </c>
      <c r="H106" s="23" t="s">
        <v>1055</v>
      </c>
      <c r="I106" s="9" t="str">
        <f t="shared" si="1"/>
        <v>项</v>
      </c>
    </row>
    <row r="107" ht="19.5" customHeight="1" spans="1:9">
      <c r="A107" s="25"/>
      <c r="B107" s="19"/>
      <c r="C107" s="20" t="s">
        <v>1056</v>
      </c>
      <c r="D107" s="21">
        <v>3543</v>
      </c>
      <c r="F107" s="22">
        <v>0</v>
      </c>
      <c r="G107" s="23">
        <v>3542.91</v>
      </c>
      <c r="H107" s="23" t="s">
        <v>1057</v>
      </c>
      <c r="I107" s="9" t="str">
        <f t="shared" si="1"/>
        <v>项</v>
      </c>
    </row>
    <row r="108" ht="19.5" customHeight="1" spans="1:9">
      <c r="A108" s="25"/>
      <c r="B108" s="19"/>
      <c r="C108" s="20" t="s">
        <v>1058</v>
      </c>
      <c r="D108" s="21">
        <v>6799</v>
      </c>
      <c r="F108" s="22">
        <v>0</v>
      </c>
      <c r="G108" s="23">
        <v>6798.67</v>
      </c>
      <c r="H108" s="23" t="s">
        <v>1059</v>
      </c>
      <c r="I108" s="9" t="str">
        <f t="shared" si="1"/>
        <v>项</v>
      </c>
    </row>
    <row r="109" ht="19.5" customHeight="1" spans="1:9">
      <c r="A109" s="25"/>
      <c r="B109" s="19"/>
      <c r="C109" s="20" t="s">
        <v>1060</v>
      </c>
      <c r="D109" s="21">
        <v>2179</v>
      </c>
      <c r="F109" s="22">
        <v>0</v>
      </c>
      <c r="G109" s="23">
        <v>2179.31</v>
      </c>
      <c r="H109" s="23" t="s">
        <v>1061</v>
      </c>
      <c r="I109" s="9" t="str">
        <f t="shared" si="1"/>
        <v>项</v>
      </c>
    </row>
    <row r="110" ht="19.5" customHeight="1" spans="1:9">
      <c r="A110" s="18"/>
      <c r="B110" s="19"/>
      <c r="C110" s="20" t="s">
        <v>1062</v>
      </c>
      <c r="D110" s="21">
        <v>1314</v>
      </c>
      <c r="F110" s="22">
        <v>0</v>
      </c>
      <c r="G110" s="23">
        <v>1313.5</v>
      </c>
      <c r="H110" s="23" t="s">
        <v>1063</v>
      </c>
      <c r="I110" s="9" t="str">
        <f t="shared" si="1"/>
        <v>项</v>
      </c>
    </row>
    <row r="111" ht="19.5" customHeight="1" spans="1:9">
      <c r="A111" s="24"/>
      <c r="B111" s="19"/>
      <c r="C111" s="20" t="s">
        <v>1064</v>
      </c>
      <c r="D111" s="21">
        <v>2672</v>
      </c>
      <c r="F111" s="22">
        <v>0</v>
      </c>
      <c r="G111" s="23">
        <v>2671.76</v>
      </c>
      <c r="H111" s="23" t="s">
        <v>1065</v>
      </c>
      <c r="I111" s="9" t="str">
        <f t="shared" si="1"/>
        <v>项</v>
      </c>
    </row>
    <row r="112" ht="19.5" customHeight="1" spans="1:9">
      <c r="A112" s="25"/>
      <c r="B112" s="19"/>
      <c r="C112" s="20" t="s">
        <v>1066</v>
      </c>
      <c r="D112" s="21">
        <v>334</v>
      </c>
      <c r="F112" s="22">
        <v>0</v>
      </c>
      <c r="G112" s="23">
        <v>333.83</v>
      </c>
      <c r="H112" s="23" t="s">
        <v>1067</v>
      </c>
      <c r="I112" s="9" t="str">
        <f t="shared" si="1"/>
        <v>项</v>
      </c>
    </row>
    <row r="113" ht="19.5" customHeight="1" spans="1:9">
      <c r="A113" s="25"/>
      <c r="B113" s="19"/>
      <c r="C113" s="20" t="s">
        <v>1068</v>
      </c>
      <c r="D113" s="21">
        <v>480</v>
      </c>
      <c r="F113" s="22">
        <v>0</v>
      </c>
      <c r="G113" s="23">
        <v>479.9</v>
      </c>
      <c r="H113" s="23" t="s">
        <v>1069</v>
      </c>
      <c r="I113" s="9" t="str">
        <f t="shared" si="1"/>
        <v>项</v>
      </c>
    </row>
    <row r="114" ht="19.5" customHeight="1" spans="1:9">
      <c r="A114" s="25"/>
      <c r="B114" s="19"/>
      <c r="C114" s="20" t="s">
        <v>1070</v>
      </c>
      <c r="D114" s="21">
        <v>84605</v>
      </c>
      <c r="F114" s="22">
        <v>0</v>
      </c>
      <c r="G114" s="23">
        <v>84605.04</v>
      </c>
      <c r="H114" s="23" t="s">
        <v>1071</v>
      </c>
      <c r="I114" s="9" t="str">
        <f t="shared" si="1"/>
        <v>款</v>
      </c>
    </row>
    <row r="115" ht="19.5" customHeight="1" spans="1:9">
      <c r="A115" s="25"/>
      <c r="B115" s="19"/>
      <c r="C115" s="20" t="s">
        <v>1072</v>
      </c>
      <c r="D115" s="21">
        <v>19293</v>
      </c>
      <c r="F115" s="22">
        <v>0</v>
      </c>
      <c r="G115" s="23">
        <v>19293.49</v>
      </c>
      <c r="H115" s="23" t="s">
        <v>1073</v>
      </c>
      <c r="I115" s="9" t="str">
        <f t="shared" si="1"/>
        <v>项</v>
      </c>
    </row>
    <row r="116" ht="19.5" customHeight="1" spans="1:9">
      <c r="A116" s="25"/>
      <c r="B116" s="19"/>
      <c r="C116" s="20" t="s">
        <v>1074</v>
      </c>
      <c r="D116" s="21">
        <v>686</v>
      </c>
      <c r="F116" s="22">
        <v>0</v>
      </c>
      <c r="G116" s="23">
        <v>685.82</v>
      </c>
      <c r="H116" s="23" t="s">
        <v>1075</v>
      </c>
      <c r="I116" s="9" t="str">
        <f t="shared" si="1"/>
        <v>项</v>
      </c>
    </row>
    <row r="117" ht="19.5" customHeight="1" spans="1:9">
      <c r="A117" s="18"/>
      <c r="B117" s="19"/>
      <c r="C117" s="20" t="s">
        <v>1076</v>
      </c>
      <c r="D117" s="21">
        <v>1</v>
      </c>
      <c r="F117" s="22">
        <v>0</v>
      </c>
      <c r="G117" s="23">
        <v>1</v>
      </c>
      <c r="H117" s="23" t="s">
        <v>1077</v>
      </c>
      <c r="I117" s="9" t="str">
        <f t="shared" si="1"/>
        <v>项</v>
      </c>
    </row>
    <row r="118" ht="19.5" customHeight="1" spans="1:9">
      <c r="A118" s="24"/>
      <c r="B118" s="19"/>
      <c r="C118" s="20" t="s">
        <v>1078</v>
      </c>
      <c r="D118" s="21">
        <v>41681</v>
      </c>
      <c r="F118" s="22">
        <v>0</v>
      </c>
      <c r="G118" s="23">
        <v>41680.9</v>
      </c>
      <c r="H118" s="23" t="s">
        <v>1079</v>
      </c>
      <c r="I118" s="9" t="str">
        <f t="shared" si="1"/>
        <v>项</v>
      </c>
    </row>
    <row r="119" ht="19.5" customHeight="1" spans="1:9">
      <c r="A119" s="25"/>
      <c r="B119" s="19"/>
      <c r="C119" s="20" t="s">
        <v>1080</v>
      </c>
      <c r="D119" s="21">
        <v>96</v>
      </c>
      <c r="F119" s="22">
        <v>0</v>
      </c>
      <c r="G119" s="23">
        <v>96.3</v>
      </c>
      <c r="H119" s="23" t="s">
        <v>1081</v>
      </c>
      <c r="I119" s="9" t="str">
        <f t="shared" si="1"/>
        <v>项</v>
      </c>
    </row>
    <row r="120" ht="19.5" customHeight="1" spans="1:9">
      <c r="A120" s="25"/>
      <c r="B120" s="19"/>
      <c r="C120" s="20" t="s">
        <v>1082</v>
      </c>
      <c r="D120" s="21">
        <v>22299</v>
      </c>
      <c r="F120" s="22">
        <v>0</v>
      </c>
      <c r="G120" s="23">
        <v>22299.11</v>
      </c>
      <c r="H120" s="23" t="s">
        <v>1083</v>
      </c>
      <c r="I120" s="9" t="str">
        <f t="shared" si="1"/>
        <v>项</v>
      </c>
    </row>
    <row r="121" ht="19.5" customHeight="1" spans="1:9">
      <c r="A121" s="25"/>
      <c r="B121" s="19"/>
      <c r="C121" s="20" t="s">
        <v>1084</v>
      </c>
      <c r="D121" s="21">
        <v>548</v>
      </c>
      <c r="F121" s="22">
        <v>0</v>
      </c>
      <c r="G121" s="23">
        <v>548.37</v>
      </c>
      <c r="H121" s="23" t="s">
        <v>1085</v>
      </c>
      <c r="I121" s="9" t="str">
        <f t="shared" si="1"/>
        <v>项</v>
      </c>
    </row>
    <row r="122" ht="19.5" customHeight="1" spans="1:9">
      <c r="A122" s="25"/>
      <c r="B122" s="19"/>
      <c r="C122" s="20" t="s">
        <v>1086</v>
      </c>
      <c r="D122" s="21">
        <v>2362</v>
      </c>
      <c r="F122" s="22">
        <v>0</v>
      </c>
      <c r="G122" s="23">
        <v>2361.51</v>
      </c>
      <c r="H122" s="23" t="s">
        <v>1087</v>
      </c>
      <c r="I122" s="9" t="str">
        <f t="shared" si="1"/>
        <v>款</v>
      </c>
    </row>
    <row r="123" ht="19.5" customHeight="1" spans="1:9">
      <c r="A123" s="25"/>
      <c r="B123" s="19"/>
      <c r="C123" s="20" t="s">
        <v>1088</v>
      </c>
      <c r="D123" s="21">
        <v>1044</v>
      </c>
      <c r="F123" s="22">
        <v>0</v>
      </c>
      <c r="G123" s="23">
        <v>1043.74</v>
      </c>
      <c r="H123" s="23" t="s">
        <v>1089</v>
      </c>
      <c r="I123" s="9" t="str">
        <f t="shared" si="1"/>
        <v>项</v>
      </c>
    </row>
    <row r="124" ht="19.5" customHeight="1" spans="1:9">
      <c r="A124" s="18"/>
      <c r="B124" s="19"/>
      <c r="C124" s="20" t="s">
        <v>1090</v>
      </c>
      <c r="D124" s="21">
        <v>105</v>
      </c>
      <c r="F124" s="22">
        <v>0</v>
      </c>
      <c r="G124" s="23">
        <v>104.58</v>
      </c>
      <c r="H124" s="23" t="s">
        <v>1091</v>
      </c>
      <c r="I124" s="9" t="str">
        <f t="shared" si="1"/>
        <v>项</v>
      </c>
    </row>
    <row r="125" ht="19.5" customHeight="1" spans="1:9">
      <c r="A125" s="24"/>
      <c r="B125" s="19"/>
      <c r="C125" s="20" t="s">
        <v>1092</v>
      </c>
      <c r="D125" s="21">
        <v>380</v>
      </c>
      <c r="F125" s="22">
        <v>0</v>
      </c>
      <c r="G125" s="23">
        <v>379.89</v>
      </c>
      <c r="H125" s="23" t="s">
        <v>1093</v>
      </c>
      <c r="I125" s="9" t="str">
        <f t="shared" si="1"/>
        <v>项</v>
      </c>
    </row>
    <row r="126" ht="19.5" customHeight="1" spans="1:9">
      <c r="A126" s="25"/>
      <c r="B126" s="19"/>
      <c r="C126" s="20" t="s">
        <v>1094</v>
      </c>
      <c r="D126" s="21">
        <v>833</v>
      </c>
      <c r="F126" s="22">
        <v>0</v>
      </c>
      <c r="G126" s="23">
        <v>833.3</v>
      </c>
      <c r="H126" s="23" t="s">
        <v>1095</v>
      </c>
      <c r="I126" s="9" t="str">
        <f t="shared" si="1"/>
        <v>项</v>
      </c>
    </row>
    <row r="127" ht="19.5" customHeight="1" spans="1:9">
      <c r="A127" s="25"/>
      <c r="B127" s="19"/>
      <c r="C127" s="20" t="s">
        <v>1096</v>
      </c>
      <c r="D127" s="21">
        <v>1700</v>
      </c>
      <c r="F127" s="22">
        <v>0</v>
      </c>
      <c r="G127" s="23">
        <v>1699.98</v>
      </c>
      <c r="H127" s="23" t="s">
        <v>1097</v>
      </c>
      <c r="I127" s="9" t="str">
        <f t="shared" si="1"/>
        <v>款</v>
      </c>
    </row>
    <row r="128" ht="19.5" customHeight="1" spans="1:9">
      <c r="A128" s="25"/>
      <c r="B128" s="19"/>
      <c r="C128" s="20" t="s">
        <v>1098</v>
      </c>
      <c r="D128" s="21">
        <v>258</v>
      </c>
      <c r="F128" s="22">
        <v>0</v>
      </c>
      <c r="G128" s="23">
        <v>257.58</v>
      </c>
      <c r="H128" s="23" t="s">
        <v>1099</v>
      </c>
      <c r="I128" s="9" t="str">
        <f t="shared" si="1"/>
        <v>项</v>
      </c>
    </row>
    <row r="129" ht="19.5" customHeight="1" spans="1:9">
      <c r="A129" s="25"/>
      <c r="B129" s="19"/>
      <c r="C129" s="20" t="s">
        <v>1100</v>
      </c>
      <c r="D129" s="21">
        <v>41</v>
      </c>
      <c r="F129" s="22">
        <v>0</v>
      </c>
      <c r="G129" s="23">
        <v>40.6</v>
      </c>
      <c r="H129" s="23" t="s">
        <v>1101</v>
      </c>
      <c r="I129" s="9" t="str">
        <f t="shared" si="1"/>
        <v>项</v>
      </c>
    </row>
    <row r="130" ht="19.5" customHeight="1" spans="1:9">
      <c r="A130" s="25"/>
      <c r="B130" s="19"/>
      <c r="C130" s="20" t="s">
        <v>1102</v>
      </c>
      <c r="D130" s="21">
        <v>585</v>
      </c>
      <c r="F130" s="22">
        <v>0</v>
      </c>
      <c r="G130" s="23">
        <v>584.8</v>
      </c>
      <c r="H130" s="23" t="s">
        <v>1103</v>
      </c>
      <c r="I130" s="9" t="str">
        <f t="shared" si="1"/>
        <v>项</v>
      </c>
    </row>
    <row r="131" ht="19.5" customHeight="1" spans="1:9">
      <c r="A131" s="18"/>
      <c r="B131" s="19"/>
      <c r="C131" s="20" t="s">
        <v>1104</v>
      </c>
      <c r="D131" s="21">
        <v>817</v>
      </c>
      <c r="F131" s="22">
        <v>0</v>
      </c>
      <c r="G131" s="23">
        <v>817</v>
      </c>
      <c r="H131" s="23" t="s">
        <v>1105</v>
      </c>
      <c r="I131" s="9" t="str">
        <f t="shared" si="1"/>
        <v>项</v>
      </c>
    </row>
    <row r="132" ht="19.5" customHeight="1" spans="1:9">
      <c r="A132" s="30"/>
      <c r="B132" s="27"/>
      <c r="C132" s="28" t="s">
        <v>1106</v>
      </c>
      <c r="D132" s="29">
        <v>1834</v>
      </c>
      <c r="F132" s="22">
        <v>0</v>
      </c>
      <c r="G132" s="23">
        <v>1834.08</v>
      </c>
      <c r="H132" s="23" t="s">
        <v>1107</v>
      </c>
      <c r="I132" s="9" t="str">
        <f t="shared" si="1"/>
        <v>款</v>
      </c>
    </row>
    <row r="133" ht="19.5" customHeight="1" spans="1:9">
      <c r="A133" s="25"/>
      <c r="B133" s="19"/>
      <c r="C133" s="20" t="s">
        <v>1108</v>
      </c>
      <c r="D133" s="21">
        <v>225</v>
      </c>
      <c r="F133" s="22">
        <v>0</v>
      </c>
      <c r="G133" s="23">
        <v>225.16</v>
      </c>
      <c r="H133" s="23" t="s">
        <v>1109</v>
      </c>
      <c r="I133" s="9" t="str">
        <f t="shared" si="1"/>
        <v>项</v>
      </c>
    </row>
    <row r="134" ht="19.5" customHeight="1" spans="1:9">
      <c r="A134" s="25"/>
      <c r="B134" s="19"/>
      <c r="C134" s="20" t="s">
        <v>1110</v>
      </c>
      <c r="D134" s="21">
        <v>1590</v>
      </c>
      <c r="F134" s="22">
        <v>0</v>
      </c>
      <c r="G134" s="23">
        <v>1590</v>
      </c>
      <c r="H134" s="23" t="s">
        <v>1111</v>
      </c>
      <c r="I134" s="9" t="str">
        <f t="shared" ref="I134:I197" si="2">IF(LEN(H134)=3,"类",IF(LEN(H134)=5,"款","项"))</f>
        <v>项</v>
      </c>
    </row>
    <row r="135" ht="19.5" customHeight="1" spans="1:9">
      <c r="A135" s="25"/>
      <c r="B135" s="19"/>
      <c r="C135" s="20" t="s">
        <v>1112</v>
      </c>
      <c r="D135" s="21">
        <v>19</v>
      </c>
      <c r="F135" s="22">
        <v>0</v>
      </c>
      <c r="G135" s="23">
        <v>18.92</v>
      </c>
      <c r="H135" s="23" t="s">
        <v>1113</v>
      </c>
      <c r="I135" s="9" t="str">
        <f t="shared" si="2"/>
        <v>项</v>
      </c>
    </row>
    <row r="136" ht="19.5" customHeight="1" spans="1:9">
      <c r="A136" s="25"/>
      <c r="B136" s="19"/>
      <c r="C136" s="20" t="s">
        <v>1114</v>
      </c>
      <c r="D136" s="21">
        <v>1425</v>
      </c>
      <c r="F136" s="22">
        <v>0</v>
      </c>
      <c r="G136" s="23">
        <v>1425.03</v>
      </c>
      <c r="H136" s="23" t="s">
        <v>1115</v>
      </c>
      <c r="I136" s="9" t="str">
        <f t="shared" si="2"/>
        <v>款</v>
      </c>
    </row>
    <row r="137" ht="19.5" customHeight="1" spans="1:9">
      <c r="A137" s="25"/>
      <c r="B137" s="19"/>
      <c r="C137" s="20" t="s">
        <v>1116</v>
      </c>
      <c r="D137" s="21">
        <v>808</v>
      </c>
      <c r="F137" s="22">
        <v>0</v>
      </c>
      <c r="G137" s="23">
        <v>808.43</v>
      </c>
      <c r="H137" s="23" t="s">
        <v>1117</v>
      </c>
      <c r="I137" s="9" t="str">
        <f t="shared" si="2"/>
        <v>项</v>
      </c>
    </row>
    <row r="138" ht="19.5" customHeight="1" spans="1:9">
      <c r="A138" s="18"/>
      <c r="B138" s="19"/>
      <c r="C138" s="20" t="s">
        <v>1118</v>
      </c>
      <c r="D138" s="21">
        <v>617</v>
      </c>
      <c r="F138" s="22">
        <v>0</v>
      </c>
      <c r="G138" s="23">
        <v>616.6</v>
      </c>
      <c r="H138" s="23" t="s">
        <v>1119</v>
      </c>
      <c r="I138" s="9" t="str">
        <f t="shared" si="2"/>
        <v>项</v>
      </c>
    </row>
    <row r="139" ht="19.5" customHeight="1" spans="1:9">
      <c r="A139" s="24"/>
      <c r="B139" s="19"/>
      <c r="C139" s="20" t="s">
        <v>1120</v>
      </c>
      <c r="D139" s="21">
        <v>1932</v>
      </c>
      <c r="F139" s="22">
        <v>0</v>
      </c>
      <c r="G139" s="23">
        <v>1931.75</v>
      </c>
      <c r="H139" s="23" t="s">
        <v>1121</v>
      </c>
      <c r="I139" s="9" t="str">
        <f t="shared" si="2"/>
        <v>款</v>
      </c>
    </row>
    <row r="140" ht="19.5" customHeight="1" spans="1:9">
      <c r="A140" s="25"/>
      <c r="B140" s="19"/>
      <c r="C140" s="20" t="s">
        <v>1122</v>
      </c>
      <c r="D140" s="21">
        <v>1364</v>
      </c>
      <c r="F140" s="22">
        <v>0</v>
      </c>
      <c r="G140" s="23">
        <v>1363.52</v>
      </c>
      <c r="H140" s="23" t="s">
        <v>1123</v>
      </c>
      <c r="I140" s="9" t="str">
        <f t="shared" si="2"/>
        <v>项</v>
      </c>
    </row>
    <row r="141" ht="19.5" customHeight="1" spans="1:9">
      <c r="A141" s="25"/>
      <c r="B141" s="19"/>
      <c r="C141" s="20" t="s">
        <v>1124</v>
      </c>
      <c r="D141" s="21">
        <v>138</v>
      </c>
      <c r="F141" s="22">
        <v>0</v>
      </c>
      <c r="G141" s="23">
        <v>138.48</v>
      </c>
      <c r="H141" s="23" t="s">
        <v>1125</v>
      </c>
      <c r="I141" s="9" t="str">
        <f t="shared" si="2"/>
        <v>项</v>
      </c>
    </row>
    <row r="142" ht="19.5" customHeight="1" spans="1:9">
      <c r="A142" s="25"/>
      <c r="B142" s="19"/>
      <c r="C142" s="20" t="s">
        <v>1126</v>
      </c>
      <c r="D142" s="21">
        <v>430</v>
      </c>
      <c r="F142" s="22">
        <v>0</v>
      </c>
      <c r="G142" s="23">
        <v>429.75</v>
      </c>
      <c r="H142" s="23" t="s">
        <v>1127</v>
      </c>
      <c r="I142" s="9" t="str">
        <f t="shared" si="2"/>
        <v>项</v>
      </c>
    </row>
    <row r="143" ht="19.5" customHeight="1" spans="1:9">
      <c r="A143" s="25"/>
      <c r="B143" s="19"/>
      <c r="C143" s="20" t="s">
        <v>1128</v>
      </c>
      <c r="D143" s="21">
        <v>12306</v>
      </c>
      <c r="F143" s="22">
        <v>0</v>
      </c>
      <c r="G143" s="23">
        <v>12305.92</v>
      </c>
      <c r="H143" s="23" t="s">
        <v>1129</v>
      </c>
      <c r="I143" s="9" t="str">
        <f t="shared" si="2"/>
        <v>款</v>
      </c>
    </row>
    <row r="144" ht="19.5" customHeight="1" spans="1:9">
      <c r="A144" s="25"/>
      <c r="B144" s="19"/>
      <c r="C144" s="20" t="s">
        <v>1130</v>
      </c>
      <c r="D144" s="21">
        <v>1606</v>
      </c>
      <c r="F144" s="22">
        <v>0</v>
      </c>
      <c r="G144" s="23">
        <v>1606.01</v>
      </c>
      <c r="H144" s="23" t="s">
        <v>1131</v>
      </c>
      <c r="I144" s="9" t="str">
        <f t="shared" si="2"/>
        <v>项</v>
      </c>
    </row>
    <row r="145" ht="19.5" customHeight="1" spans="1:9">
      <c r="A145" s="18"/>
      <c r="B145" s="19"/>
      <c r="C145" s="20" t="s">
        <v>1132</v>
      </c>
      <c r="D145" s="21">
        <v>511</v>
      </c>
      <c r="F145" s="22">
        <v>0</v>
      </c>
      <c r="G145" s="23">
        <v>511.3</v>
      </c>
      <c r="H145" s="23" t="s">
        <v>1133</v>
      </c>
      <c r="I145" s="9" t="str">
        <f t="shared" si="2"/>
        <v>项</v>
      </c>
    </row>
    <row r="146" ht="19.5" customHeight="1" spans="1:9">
      <c r="A146" s="24"/>
      <c r="B146" s="19"/>
      <c r="C146" s="20" t="s">
        <v>1134</v>
      </c>
      <c r="D146" s="21">
        <v>71</v>
      </c>
      <c r="F146" s="22">
        <v>0</v>
      </c>
      <c r="G146" s="23">
        <v>71.48</v>
      </c>
      <c r="H146" s="23" t="s">
        <v>1135</v>
      </c>
      <c r="I146" s="9" t="str">
        <f t="shared" si="2"/>
        <v>项</v>
      </c>
    </row>
    <row r="147" ht="19.5" customHeight="1" spans="1:9">
      <c r="A147" s="25"/>
      <c r="B147" s="19"/>
      <c r="C147" s="20" t="s">
        <v>1136</v>
      </c>
      <c r="D147" s="21">
        <v>67</v>
      </c>
      <c r="F147" s="22">
        <v>0</v>
      </c>
      <c r="G147" s="23">
        <v>66.5</v>
      </c>
      <c r="H147" s="23" t="s">
        <v>1137</v>
      </c>
      <c r="I147" s="9" t="str">
        <f t="shared" si="2"/>
        <v>项</v>
      </c>
    </row>
    <row r="148" ht="19.5" customHeight="1" spans="1:9">
      <c r="A148" s="25"/>
      <c r="B148" s="19"/>
      <c r="C148" s="20" t="s">
        <v>1138</v>
      </c>
      <c r="D148" s="21">
        <v>2468</v>
      </c>
      <c r="F148" s="22">
        <v>0</v>
      </c>
      <c r="G148" s="23">
        <v>2468.4</v>
      </c>
      <c r="H148" s="23" t="s">
        <v>1139</v>
      </c>
      <c r="I148" s="9" t="str">
        <f t="shared" si="2"/>
        <v>项</v>
      </c>
    </row>
    <row r="149" ht="19.5" customHeight="1" spans="1:9">
      <c r="A149" s="25"/>
      <c r="B149" s="19"/>
      <c r="C149" s="20" t="s">
        <v>1140</v>
      </c>
      <c r="D149" s="21">
        <v>7582</v>
      </c>
      <c r="F149" s="22">
        <v>0</v>
      </c>
      <c r="G149" s="23">
        <v>7582.23</v>
      </c>
      <c r="H149" s="23" t="s">
        <v>1141</v>
      </c>
      <c r="I149" s="9" t="str">
        <f t="shared" si="2"/>
        <v>项</v>
      </c>
    </row>
    <row r="150" ht="19.5" customHeight="1" spans="1:9">
      <c r="A150" s="25"/>
      <c r="B150" s="19"/>
      <c r="C150" s="20" t="s">
        <v>1142</v>
      </c>
      <c r="D150" s="21">
        <v>16425</v>
      </c>
      <c r="F150" s="22">
        <v>0</v>
      </c>
      <c r="G150" s="23">
        <v>16424.91</v>
      </c>
      <c r="H150" s="23" t="s">
        <v>1143</v>
      </c>
      <c r="I150" s="9" t="str">
        <f t="shared" si="2"/>
        <v>款</v>
      </c>
    </row>
    <row r="151" ht="19.5" customHeight="1" spans="1:9">
      <c r="A151" s="25"/>
      <c r="B151" s="19"/>
      <c r="C151" s="20" t="s">
        <v>1144</v>
      </c>
      <c r="D151" s="21">
        <v>4749</v>
      </c>
      <c r="F151" s="22">
        <v>0</v>
      </c>
      <c r="G151" s="23">
        <v>4749.28</v>
      </c>
      <c r="H151" s="23" t="s">
        <v>1145</v>
      </c>
      <c r="I151" s="9" t="str">
        <f t="shared" si="2"/>
        <v>项</v>
      </c>
    </row>
    <row r="152" ht="19.5" customHeight="1" spans="1:9">
      <c r="A152" s="18"/>
      <c r="B152" s="19"/>
      <c r="C152" s="20" t="s">
        <v>1146</v>
      </c>
      <c r="D152" s="21">
        <v>9586</v>
      </c>
      <c r="F152" s="22">
        <v>0</v>
      </c>
      <c r="G152" s="23">
        <v>9585.75</v>
      </c>
      <c r="H152" s="23" t="s">
        <v>1147</v>
      </c>
      <c r="I152" s="9" t="str">
        <f t="shared" si="2"/>
        <v>项</v>
      </c>
    </row>
    <row r="153" ht="19.5" customHeight="1" spans="1:9">
      <c r="A153" s="24"/>
      <c r="B153" s="19"/>
      <c r="C153" s="20" t="s">
        <v>1148</v>
      </c>
      <c r="D153" s="21">
        <v>1731</v>
      </c>
      <c r="F153" s="22">
        <v>0</v>
      </c>
      <c r="G153" s="23">
        <v>1730.88</v>
      </c>
      <c r="H153" s="23" t="s">
        <v>1149</v>
      </c>
      <c r="I153" s="9" t="str">
        <f t="shared" si="2"/>
        <v>项</v>
      </c>
    </row>
    <row r="154" ht="19.5" customHeight="1" spans="1:9">
      <c r="A154" s="18"/>
      <c r="B154" s="19"/>
      <c r="C154" s="20" t="s">
        <v>1150</v>
      </c>
      <c r="D154" s="21">
        <v>359</v>
      </c>
      <c r="F154" s="22">
        <v>0</v>
      </c>
      <c r="G154" s="23">
        <v>359</v>
      </c>
      <c r="H154" s="23" t="s">
        <v>1151</v>
      </c>
      <c r="I154" s="9" t="str">
        <f t="shared" si="2"/>
        <v>项</v>
      </c>
    </row>
    <row r="155" ht="19.5" customHeight="1" spans="1:9">
      <c r="A155" s="24"/>
      <c r="B155" s="19"/>
      <c r="C155" s="20" t="s">
        <v>1152</v>
      </c>
      <c r="D155" s="21">
        <v>185195</v>
      </c>
      <c r="F155" s="22">
        <v>0</v>
      </c>
      <c r="G155" s="23">
        <v>185194.7</v>
      </c>
      <c r="H155" s="23" t="s">
        <v>1153</v>
      </c>
      <c r="I155" s="9" t="str">
        <f t="shared" si="2"/>
        <v>款</v>
      </c>
    </row>
    <row r="156" ht="19.5" customHeight="1" spans="1:9">
      <c r="A156" s="25"/>
      <c r="B156" s="19"/>
      <c r="C156" s="20" t="s">
        <v>1154</v>
      </c>
      <c r="D156" s="21">
        <v>1637</v>
      </c>
      <c r="F156" s="22">
        <v>0</v>
      </c>
      <c r="G156" s="23">
        <v>1636.86</v>
      </c>
      <c r="H156" s="23" t="s">
        <v>1155</v>
      </c>
      <c r="I156" s="9" t="str">
        <f t="shared" si="2"/>
        <v>项</v>
      </c>
    </row>
    <row r="157" ht="19.5" customHeight="1" spans="1:9">
      <c r="A157" s="25"/>
      <c r="B157" s="19"/>
      <c r="C157" s="20" t="s">
        <v>1156</v>
      </c>
      <c r="D157" s="21">
        <v>599</v>
      </c>
      <c r="F157" s="22">
        <v>0</v>
      </c>
      <c r="G157" s="23">
        <v>598.98</v>
      </c>
      <c r="H157" s="23" t="s">
        <v>1157</v>
      </c>
      <c r="I157" s="9" t="str">
        <f t="shared" si="2"/>
        <v>项</v>
      </c>
    </row>
    <row r="158" ht="19.5" customHeight="1" spans="1:9">
      <c r="A158" s="25"/>
      <c r="B158" s="19"/>
      <c r="C158" s="20" t="s">
        <v>1158</v>
      </c>
      <c r="D158" s="21">
        <v>182959</v>
      </c>
      <c r="F158" s="22">
        <v>0</v>
      </c>
      <c r="G158" s="23">
        <v>182958.86</v>
      </c>
      <c r="H158" s="23" t="s">
        <v>1159</v>
      </c>
      <c r="I158" s="9" t="str">
        <f t="shared" si="2"/>
        <v>项</v>
      </c>
    </row>
    <row r="159" ht="19.5" customHeight="1" spans="1:9">
      <c r="A159" s="25"/>
      <c r="B159" s="19"/>
      <c r="C159" s="20" t="s">
        <v>1160</v>
      </c>
      <c r="D159" s="21">
        <v>14198</v>
      </c>
      <c r="F159" s="22">
        <v>0</v>
      </c>
      <c r="G159" s="23">
        <v>14197.83</v>
      </c>
      <c r="H159" s="23" t="s">
        <v>1161</v>
      </c>
      <c r="I159" s="9" t="str">
        <f t="shared" si="2"/>
        <v>款</v>
      </c>
    </row>
    <row r="160" ht="19.5" customHeight="1" spans="1:9">
      <c r="A160" s="25"/>
      <c r="B160" s="19"/>
      <c r="C160" s="20" t="s">
        <v>1162</v>
      </c>
      <c r="D160" s="21">
        <v>1365</v>
      </c>
      <c r="F160" s="22">
        <v>0</v>
      </c>
      <c r="G160" s="23">
        <v>1365.15</v>
      </c>
      <c r="H160" s="23" t="s">
        <v>1163</v>
      </c>
      <c r="I160" s="9" t="str">
        <f t="shared" si="2"/>
        <v>项</v>
      </c>
    </row>
    <row r="161" ht="19.5" customHeight="1" spans="1:9">
      <c r="A161" s="18"/>
      <c r="B161" s="19"/>
      <c r="C161" s="20" t="s">
        <v>1164</v>
      </c>
      <c r="D161" s="21">
        <v>605</v>
      </c>
      <c r="F161" s="22">
        <v>0</v>
      </c>
      <c r="G161" s="23">
        <v>604.68</v>
      </c>
      <c r="H161" s="23" t="s">
        <v>1165</v>
      </c>
      <c r="I161" s="9" t="str">
        <f t="shared" si="2"/>
        <v>项</v>
      </c>
    </row>
    <row r="162" ht="19.5" customHeight="1" spans="1:9">
      <c r="A162" s="24"/>
      <c r="B162" s="19"/>
      <c r="C162" s="20" t="s">
        <v>1166</v>
      </c>
      <c r="D162" s="21">
        <v>12228</v>
      </c>
      <c r="F162" s="22">
        <v>0</v>
      </c>
      <c r="G162" s="23">
        <v>12228</v>
      </c>
      <c r="H162" s="23" t="s">
        <v>1167</v>
      </c>
      <c r="I162" s="9" t="str">
        <f t="shared" si="2"/>
        <v>项</v>
      </c>
    </row>
    <row r="163" ht="19.5" customHeight="1" spans="1:9">
      <c r="A163" s="25"/>
      <c r="B163" s="19"/>
      <c r="C163" s="20" t="s">
        <v>1168</v>
      </c>
      <c r="D163" s="21">
        <v>11443</v>
      </c>
      <c r="F163" s="22">
        <v>0</v>
      </c>
      <c r="G163" s="23">
        <v>11442.55</v>
      </c>
      <c r="H163" s="23" t="s">
        <v>1169</v>
      </c>
      <c r="I163" s="9" t="str">
        <f t="shared" si="2"/>
        <v>款</v>
      </c>
    </row>
    <row r="164" ht="19.5" customHeight="1" spans="1:9">
      <c r="A164" s="26"/>
      <c r="B164" s="27"/>
      <c r="C164" s="28" t="s">
        <v>1170</v>
      </c>
      <c r="D164" s="29">
        <v>784</v>
      </c>
      <c r="F164" s="22">
        <v>0</v>
      </c>
      <c r="G164" s="23">
        <v>784.35</v>
      </c>
      <c r="H164" s="23" t="s">
        <v>1171</v>
      </c>
      <c r="I164" s="9" t="str">
        <f t="shared" si="2"/>
        <v>项</v>
      </c>
    </row>
    <row r="165" ht="19.5" customHeight="1" spans="1:9">
      <c r="A165" s="25"/>
      <c r="B165" s="19"/>
      <c r="C165" s="20" t="s">
        <v>1172</v>
      </c>
      <c r="D165" s="21">
        <v>10658</v>
      </c>
      <c r="F165" s="22">
        <v>0</v>
      </c>
      <c r="G165" s="23">
        <v>10658.2</v>
      </c>
      <c r="H165" s="23" t="s">
        <v>1173</v>
      </c>
      <c r="I165" s="9" t="str">
        <f t="shared" si="2"/>
        <v>项</v>
      </c>
    </row>
    <row r="166" ht="19.5" customHeight="1" spans="1:9">
      <c r="A166" s="25"/>
      <c r="B166" s="19"/>
      <c r="C166" s="20" t="s">
        <v>1174</v>
      </c>
      <c r="D166" s="21">
        <v>14044</v>
      </c>
      <c r="F166" s="22">
        <v>0</v>
      </c>
      <c r="G166" s="23">
        <v>14044.36</v>
      </c>
      <c r="H166" s="23" t="s">
        <v>1175</v>
      </c>
      <c r="I166" s="9" t="str">
        <f t="shared" si="2"/>
        <v>款</v>
      </c>
    </row>
    <row r="167" ht="19.5" customHeight="1" spans="1:9">
      <c r="A167" s="25"/>
      <c r="B167" s="19"/>
      <c r="C167" s="20" t="s">
        <v>1176</v>
      </c>
      <c r="D167" s="21">
        <v>4506</v>
      </c>
      <c r="F167" s="22">
        <v>0</v>
      </c>
      <c r="G167" s="23">
        <v>4506.09</v>
      </c>
      <c r="H167" s="23" t="s">
        <v>1177</v>
      </c>
      <c r="I167" s="9" t="str">
        <f t="shared" si="2"/>
        <v>项</v>
      </c>
    </row>
    <row r="168" ht="19.5" customHeight="1" spans="1:9">
      <c r="A168" s="25"/>
      <c r="B168" s="19"/>
      <c r="C168" s="20" t="s">
        <v>1178</v>
      </c>
      <c r="D168" s="21">
        <v>745</v>
      </c>
      <c r="F168" s="22">
        <v>0</v>
      </c>
      <c r="G168" s="23">
        <v>744.66</v>
      </c>
      <c r="H168" s="23" t="s">
        <v>1179</v>
      </c>
      <c r="I168" s="9" t="str">
        <f t="shared" si="2"/>
        <v>项</v>
      </c>
    </row>
    <row r="169" ht="19.5" customHeight="1" spans="1:9">
      <c r="A169" s="25"/>
      <c r="B169" s="19"/>
      <c r="C169" s="20" t="s">
        <v>1180</v>
      </c>
      <c r="D169" s="21">
        <v>8794</v>
      </c>
      <c r="F169" s="22">
        <v>0</v>
      </c>
      <c r="G169" s="23">
        <v>8793.61</v>
      </c>
      <c r="H169" s="23" t="s">
        <v>1181</v>
      </c>
      <c r="I169" s="9" t="str">
        <f t="shared" si="2"/>
        <v>项</v>
      </c>
    </row>
    <row r="170" ht="19.5" customHeight="1" spans="1:9">
      <c r="A170" s="18"/>
      <c r="B170" s="19"/>
      <c r="C170" s="20" t="s">
        <v>33</v>
      </c>
      <c r="D170" s="21">
        <v>1275</v>
      </c>
      <c r="F170" s="22">
        <v>0</v>
      </c>
      <c r="G170" s="23">
        <v>1275</v>
      </c>
      <c r="H170" s="23" t="s">
        <v>1182</v>
      </c>
      <c r="I170" s="9" t="str">
        <f t="shared" si="2"/>
        <v>类</v>
      </c>
    </row>
    <row r="171" ht="19.5" customHeight="1" spans="1:9">
      <c r="A171" s="24"/>
      <c r="B171" s="19"/>
      <c r="C171" s="20" t="s">
        <v>1183</v>
      </c>
      <c r="D171" s="21">
        <v>925</v>
      </c>
      <c r="F171" s="22">
        <v>0</v>
      </c>
      <c r="G171" s="23">
        <v>925</v>
      </c>
      <c r="H171" s="23" t="s">
        <v>1184</v>
      </c>
      <c r="I171" s="9" t="str">
        <f t="shared" si="2"/>
        <v>款</v>
      </c>
    </row>
    <row r="172" ht="19.5" customHeight="1" spans="1:9">
      <c r="A172" s="25"/>
      <c r="B172" s="19"/>
      <c r="C172" s="20" t="s">
        <v>1185</v>
      </c>
      <c r="D172" s="21">
        <v>925</v>
      </c>
      <c r="F172" s="22">
        <v>0</v>
      </c>
      <c r="G172" s="23">
        <v>925</v>
      </c>
      <c r="H172" s="23" t="s">
        <v>1186</v>
      </c>
      <c r="I172" s="9" t="str">
        <f t="shared" si="2"/>
        <v>项</v>
      </c>
    </row>
    <row r="173" ht="19.5" customHeight="1" spans="1:9">
      <c r="A173" s="25"/>
      <c r="B173" s="19"/>
      <c r="C173" s="20" t="s">
        <v>1187</v>
      </c>
      <c r="D173" s="21">
        <v>350</v>
      </c>
      <c r="F173" s="22">
        <v>0</v>
      </c>
      <c r="G173" s="23">
        <v>350</v>
      </c>
      <c r="H173" s="23" t="s">
        <v>1188</v>
      </c>
      <c r="I173" s="9" t="str">
        <f t="shared" si="2"/>
        <v>款</v>
      </c>
    </row>
    <row r="174" ht="19.5" customHeight="1" spans="1:9">
      <c r="A174" s="25"/>
      <c r="B174" s="19"/>
      <c r="C174" s="20" t="s">
        <v>1189</v>
      </c>
      <c r="D174" s="21">
        <v>350</v>
      </c>
      <c r="F174" s="22">
        <v>0</v>
      </c>
      <c r="G174" s="23">
        <v>350</v>
      </c>
      <c r="H174" s="23" t="s">
        <v>1190</v>
      </c>
      <c r="I174" s="9" t="str">
        <f t="shared" si="2"/>
        <v>项</v>
      </c>
    </row>
    <row r="175" ht="19.5" customHeight="1" spans="1:9">
      <c r="A175" s="25"/>
      <c r="B175" s="19"/>
      <c r="C175" s="20" t="s">
        <v>34</v>
      </c>
      <c r="D175" s="21">
        <v>21116</v>
      </c>
      <c r="F175" s="22">
        <v>7521</v>
      </c>
      <c r="G175" s="23">
        <v>13594.78</v>
      </c>
      <c r="H175" s="23" t="s">
        <v>391</v>
      </c>
      <c r="I175" s="9" t="str">
        <f t="shared" si="2"/>
        <v>类</v>
      </c>
    </row>
    <row r="176" ht="19.5" customHeight="1" spans="1:9">
      <c r="A176" s="25"/>
      <c r="B176" s="19"/>
      <c r="C176" s="20" t="s">
        <v>1191</v>
      </c>
      <c r="D176" s="21">
        <v>101</v>
      </c>
      <c r="F176" s="22">
        <v>0</v>
      </c>
      <c r="G176" s="23">
        <v>101.33</v>
      </c>
      <c r="H176" s="23" t="s">
        <v>1192</v>
      </c>
      <c r="I176" s="9" t="str">
        <f t="shared" si="2"/>
        <v>款</v>
      </c>
    </row>
    <row r="177" ht="19.5" customHeight="1" spans="1:9">
      <c r="A177" s="31"/>
      <c r="B177" s="19"/>
      <c r="C177" s="20" t="s">
        <v>1193</v>
      </c>
      <c r="D177" s="21">
        <v>101</v>
      </c>
      <c r="F177" s="22">
        <v>0</v>
      </c>
      <c r="G177" s="23">
        <v>101.33</v>
      </c>
      <c r="H177" s="23" t="s">
        <v>1194</v>
      </c>
      <c r="I177" s="9" t="str">
        <f t="shared" si="2"/>
        <v>项</v>
      </c>
    </row>
    <row r="178" ht="19.5" customHeight="1" spans="1:9">
      <c r="A178" s="24"/>
      <c r="B178" s="19"/>
      <c r="C178" s="20" t="s">
        <v>1195</v>
      </c>
      <c r="D178" s="21">
        <v>10961</v>
      </c>
      <c r="F178" s="22">
        <v>6466</v>
      </c>
      <c r="G178" s="23">
        <v>4494.7</v>
      </c>
      <c r="H178" s="23" t="s">
        <v>1196</v>
      </c>
      <c r="I178" s="9" t="str">
        <f t="shared" si="2"/>
        <v>款</v>
      </c>
    </row>
    <row r="179" ht="19.5" customHeight="1" spans="1:9">
      <c r="A179" s="25"/>
      <c r="B179" s="19"/>
      <c r="C179" s="20" t="s">
        <v>1197</v>
      </c>
      <c r="D179" s="21">
        <v>190</v>
      </c>
      <c r="F179" s="22">
        <v>190</v>
      </c>
      <c r="G179" s="23"/>
      <c r="H179" s="23" t="s">
        <v>1198</v>
      </c>
      <c r="I179" s="9" t="str">
        <f t="shared" si="2"/>
        <v>项</v>
      </c>
    </row>
    <row r="180" ht="19.5" customHeight="1" spans="1:9">
      <c r="A180" s="25"/>
      <c r="B180" s="19"/>
      <c r="C180" s="20" t="s">
        <v>1199</v>
      </c>
      <c r="D180" s="21">
        <v>4675</v>
      </c>
      <c r="F180" s="22">
        <v>500</v>
      </c>
      <c r="G180" s="23">
        <v>4174.7</v>
      </c>
      <c r="H180" s="23" t="s">
        <v>1200</v>
      </c>
      <c r="I180" s="9" t="str">
        <f t="shared" si="2"/>
        <v>项</v>
      </c>
    </row>
    <row r="181" s="2" customFormat="1" ht="19.5" customHeight="1" spans="1:9">
      <c r="A181" s="25"/>
      <c r="B181" s="19"/>
      <c r="C181" s="20" t="s">
        <v>1201</v>
      </c>
      <c r="D181" s="21">
        <v>20</v>
      </c>
      <c r="E181" s="32"/>
      <c r="F181" s="33">
        <v>0</v>
      </c>
      <c r="G181" s="34">
        <v>20</v>
      </c>
      <c r="H181" s="34" t="s">
        <v>1202</v>
      </c>
      <c r="I181" s="9" t="str">
        <f t="shared" si="2"/>
        <v>项</v>
      </c>
    </row>
    <row r="182" ht="19.5" customHeight="1" spans="1:9">
      <c r="A182" s="25"/>
      <c r="B182" s="19"/>
      <c r="C182" s="20" t="s">
        <v>1203</v>
      </c>
      <c r="D182" s="21">
        <v>300</v>
      </c>
      <c r="F182" s="22">
        <v>0</v>
      </c>
      <c r="G182" s="23">
        <v>300</v>
      </c>
      <c r="H182" s="23" t="s">
        <v>1204</v>
      </c>
      <c r="I182" s="9" t="str">
        <f t="shared" si="2"/>
        <v>项</v>
      </c>
    </row>
    <row r="183" ht="19.5" customHeight="1" spans="1:9">
      <c r="A183" s="25"/>
      <c r="B183" s="19"/>
      <c r="C183" s="20" t="s">
        <v>1205</v>
      </c>
      <c r="D183" s="21">
        <v>5776</v>
      </c>
      <c r="F183" s="22">
        <v>5776</v>
      </c>
      <c r="G183" s="23"/>
      <c r="H183" s="23" t="s">
        <v>1206</v>
      </c>
      <c r="I183" s="9" t="str">
        <f t="shared" si="2"/>
        <v>项</v>
      </c>
    </row>
    <row r="184" ht="19.5" customHeight="1" spans="1:9">
      <c r="A184" s="18"/>
      <c r="B184" s="19"/>
      <c r="C184" s="20" t="s">
        <v>1207</v>
      </c>
      <c r="D184" s="21">
        <v>10054</v>
      </c>
      <c r="F184" s="22">
        <v>1055</v>
      </c>
      <c r="G184" s="23">
        <v>8998.75</v>
      </c>
      <c r="H184" s="23" t="s">
        <v>1208</v>
      </c>
      <c r="I184" s="9" t="str">
        <f t="shared" si="2"/>
        <v>款</v>
      </c>
    </row>
    <row r="185" ht="19.5" customHeight="1" spans="1:9">
      <c r="A185" s="24"/>
      <c r="B185" s="19"/>
      <c r="C185" s="20" t="s">
        <v>1209</v>
      </c>
      <c r="D185" s="21">
        <v>10054</v>
      </c>
      <c r="F185" s="22">
        <v>1055</v>
      </c>
      <c r="G185" s="23">
        <v>8998.75</v>
      </c>
      <c r="H185" s="23" t="s">
        <v>1210</v>
      </c>
      <c r="I185" s="9" t="str">
        <f t="shared" si="2"/>
        <v>项</v>
      </c>
    </row>
    <row r="186" ht="19.5" customHeight="1" spans="1:9">
      <c r="A186" s="25"/>
      <c r="B186" s="19"/>
      <c r="C186" s="20" t="s">
        <v>35</v>
      </c>
      <c r="D186" s="21">
        <v>672085</v>
      </c>
      <c r="F186" s="22">
        <v>95875</v>
      </c>
      <c r="G186" s="23">
        <v>576210.3</v>
      </c>
      <c r="H186" s="23" t="s">
        <v>395</v>
      </c>
      <c r="I186" s="9" t="str">
        <f t="shared" si="2"/>
        <v>类</v>
      </c>
    </row>
    <row r="187" ht="19.5" customHeight="1" spans="1:9">
      <c r="A187" s="25"/>
      <c r="B187" s="19"/>
      <c r="C187" s="20" t="s">
        <v>1211</v>
      </c>
      <c r="D187" s="21">
        <v>59672</v>
      </c>
      <c r="F187" s="22">
        <v>5736</v>
      </c>
      <c r="G187" s="23">
        <v>53935.69</v>
      </c>
      <c r="H187" s="23" t="s">
        <v>1212</v>
      </c>
      <c r="I187" s="9" t="str">
        <f t="shared" si="2"/>
        <v>款</v>
      </c>
    </row>
    <row r="188" ht="19.5" customHeight="1" spans="1:9">
      <c r="A188" s="25"/>
      <c r="B188" s="19"/>
      <c r="C188" s="20" t="s">
        <v>1213</v>
      </c>
      <c r="D188" s="21">
        <v>7468</v>
      </c>
      <c r="F188" s="22">
        <v>0</v>
      </c>
      <c r="G188" s="23">
        <v>7468.25</v>
      </c>
      <c r="H188" s="23" t="s">
        <v>1214</v>
      </c>
      <c r="I188" s="9" t="str">
        <f t="shared" si="2"/>
        <v>项</v>
      </c>
    </row>
    <row r="189" ht="19.5" customHeight="1" spans="1:9">
      <c r="A189" s="24"/>
      <c r="B189" s="19"/>
      <c r="C189" s="20" t="s">
        <v>1215</v>
      </c>
      <c r="D189" s="21">
        <v>25972</v>
      </c>
      <c r="F189" s="22">
        <v>5736</v>
      </c>
      <c r="G189" s="23">
        <v>20235.7</v>
      </c>
      <c r="H189" s="23" t="s">
        <v>1216</v>
      </c>
      <c r="I189" s="9" t="str">
        <f t="shared" si="2"/>
        <v>项</v>
      </c>
    </row>
    <row r="190" ht="19.5" customHeight="1" spans="1:9">
      <c r="A190" s="24"/>
      <c r="B190" s="19"/>
      <c r="C190" s="20" t="s">
        <v>1217</v>
      </c>
      <c r="D190" s="21">
        <v>5422</v>
      </c>
      <c r="F190" s="22">
        <v>0</v>
      </c>
      <c r="G190" s="23">
        <v>5422.05</v>
      </c>
      <c r="H190" s="23" t="s">
        <v>1218</v>
      </c>
      <c r="I190" s="9" t="str">
        <f t="shared" si="2"/>
        <v>项</v>
      </c>
    </row>
    <row r="191" ht="19.5" customHeight="1" spans="1:9">
      <c r="A191" s="25"/>
      <c r="B191" s="19"/>
      <c r="C191" s="20" t="s">
        <v>1219</v>
      </c>
      <c r="D191" s="21">
        <v>1945</v>
      </c>
      <c r="F191" s="22">
        <v>0</v>
      </c>
      <c r="G191" s="23">
        <v>1944.85</v>
      </c>
      <c r="H191" s="23" t="s">
        <v>1220</v>
      </c>
      <c r="I191" s="9" t="str">
        <f t="shared" si="2"/>
        <v>项</v>
      </c>
    </row>
    <row r="192" ht="19.5" customHeight="1" spans="1:9">
      <c r="A192" s="25"/>
      <c r="B192" s="19"/>
      <c r="C192" s="20" t="s">
        <v>1221</v>
      </c>
      <c r="D192" s="21">
        <v>55</v>
      </c>
      <c r="F192" s="22">
        <v>0</v>
      </c>
      <c r="G192" s="23">
        <v>55.4</v>
      </c>
      <c r="H192" s="23" t="s">
        <v>1222</v>
      </c>
      <c r="I192" s="9" t="str">
        <f t="shared" si="2"/>
        <v>项</v>
      </c>
    </row>
    <row r="193" ht="19.5" customHeight="1" spans="1:9">
      <c r="A193" s="25"/>
      <c r="B193" s="19"/>
      <c r="C193" s="20" t="s">
        <v>1223</v>
      </c>
      <c r="D193" s="21">
        <v>4060</v>
      </c>
      <c r="F193" s="22">
        <v>0</v>
      </c>
      <c r="G193" s="23">
        <v>4060</v>
      </c>
      <c r="H193" s="23" t="s">
        <v>1224</v>
      </c>
      <c r="I193" s="9" t="str">
        <f t="shared" si="2"/>
        <v>项</v>
      </c>
    </row>
    <row r="194" ht="19.5" customHeight="1" spans="1:9">
      <c r="A194" s="25"/>
      <c r="B194" s="19"/>
      <c r="C194" s="20" t="s">
        <v>1225</v>
      </c>
      <c r="D194" s="21">
        <v>14749</v>
      </c>
      <c r="F194" s="22">
        <v>0</v>
      </c>
      <c r="G194" s="23">
        <v>14749.44</v>
      </c>
      <c r="H194" s="23" t="s">
        <v>1226</v>
      </c>
      <c r="I194" s="9" t="str">
        <f t="shared" si="2"/>
        <v>项</v>
      </c>
    </row>
    <row r="195" ht="19.5" customHeight="1" spans="1:9">
      <c r="A195" s="25"/>
      <c r="B195" s="19"/>
      <c r="C195" s="20" t="s">
        <v>1227</v>
      </c>
      <c r="D195" s="21">
        <v>106384</v>
      </c>
      <c r="F195" s="22">
        <v>3000</v>
      </c>
      <c r="G195" s="23">
        <v>103383.66</v>
      </c>
      <c r="H195" s="23" t="s">
        <v>1228</v>
      </c>
      <c r="I195" s="9" t="str">
        <f t="shared" si="2"/>
        <v>款</v>
      </c>
    </row>
    <row r="196" ht="19.5" customHeight="1" spans="1:9">
      <c r="A196" s="35"/>
      <c r="B196" s="27"/>
      <c r="C196" s="28" t="s">
        <v>1229</v>
      </c>
      <c r="D196" s="29">
        <v>13527</v>
      </c>
      <c r="F196" s="22">
        <v>0</v>
      </c>
      <c r="G196" s="23">
        <v>13527.25</v>
      </c>
      <c r="H196" s="23" t="s">
        <v>1230</v>
      </c>
      <c r="I196" s="9" t="str">
        <f t="shared" si="2"/>
        <v>项</v>
      </c>
    </row>
    <row r="197" ht="19.5" customHeight="1" spans="1:9">
      <c r="A197" s="24"/>
      <c r="B197" s="19"/>
      <c r="C197" s="20" t="s">
        <v>1231</v>
      </c>
      <c r="D197" s="21">
        <v>1270</v>
      </c>
      <c r="F197" s="22">
        <v>0</v>
      </c>
      <c r="G197" s="23">
        <v>1270</v>
      </c>
      <c r="H197" s="23" t="s">
        <v>1232</v>
      </c>
      <c r="I197" s="9" t="str">
        <f t="shared" si="2"/>
        <v>项</v>
      </c>
    </row>
    <row r="198" ht="19.5" customHeight="1" spans="1:9">
      <c r="A198" s="25"/>
      <c r="B198" s="19"/>
      <c r="C198" s="20" t="s">
        <v>1233</v>
      </c>
      <c r="D198" s="21">
        <v>284</v>
      </c>
      <c r="F198" s="22">
        <v>0</v>
      </c>
      <c r="G198" s="23">
        <v>284.24</v>
      </c>
      <c r="H198" s="23" t="s">
        <v>1234</v>
      </c>
      <c r="I198" s="9" t="str">
        <f t="shared" ref="I198:I261" si="3">IF(LEN(H198)=3,"类",IF(LEN(H198)=5,"款","项"))</f>
        <v>项</v>
      </c>
    </row>
    <row r="199" ht="19.5" customHeight="1" spans="1:9">
      <c r="A199" s="25"/>
      <c r="B199" s="19"/>
      <c r="C199" s="20" t="s">
        <v>1235</v>
      </c>
      <c r="D199" s="21">
        <v>6803</v>
      </c>
      <c r="F199" s="22">
        <v>0</v>
      </c>
      <c r="G199" s="23">
        <v>6803.42</v>
      </c>
      <c r="H199" s="23" t="s">
        <v>1236</v>
      </c>
      <c r="I199" s="9" t="str">
        <f t="shared" si="3"/>
        <v>项</v>
      </c>
    </row>
    <row r="200" ht="19.5" customHeight="1" spans="1:9">
      <c r="A200" s="25"/>
      <c r="B200" s="19"/>
      <c r="C200" s="20" t="s">
        <v>1237</v>
      </c>
      <c r="D200" s="21">
        <v>2103</v>
      </c>
      <c r="F200" s="22">
        <v>0</v>
      </c>
      <c r="G200" s="23">
        <v>2103</v>
      </c>
      <c r="H200" s="23" t="s">
        <v>1238</v>
      </c>
      <c r="I200" s="9" t="str">
        <f t="shared" si="3"/>
        <v>项</v>
      </c>
    </row>
    <row r="201" ht="19.5" customHeight="1" spans="1:9">
      <c r="A201" s="25"/>
      <c r="B201" s="19"/>
      <c r="C201" s="20" t="s">
        <v>1239</v>
      </c>
      <c r="D201" s="21">
        <v>905</v>
      </c>
      <c r="F201" s="22">
        <v>0</v>
      </c>
      <c r="G201" s="23">
        <v>905</v>
      </c>
      <c r="H201" s="23" t="s">
        <v>1240</v>
      </c>
      <c r="I201" s="9" t="str">
        <f t="shared" si="3"/>
        <v>项</v>
      </c>
    </row>
    <row r="202" ht="19.5" customHeight="1" spans="1:9">
      <c r="A202" s="25"/>
      <c r="B202" s="19"/>
      <c r="C202" s="20" t="s">
        <v>1241</v>
      </c>
      <c r="D202" s="21">
        <v>500</v>
      </c>
      <c r="F202" s="22">
        <v>0</v>
      </c>
      <c r="G202" s="23">
        <v>500</v>
      </c>
      <c r="H202" s="23" t="s">
        <v>1242</v>
      </c>
      <c r="I202" s="9" t="str">
        <f t="shared" si="3"/>
        <v>项</v>
      </c>
    </row>
    <row r="203" ht="19.5" customHeight="1" spans="1:9">
      <c r="A203" s="18"/>
      <c r="B203" s="19"/>
      <c r="C203" s="20" t="s">
        <v>1243</v>
      </c>
      <c r="D203" s="21">
        <v>1200</v>
      </c>
      <c r="F203" s="22">
        <v>0</v>
      </c>
      <c r="G203" s="23">
        <v>1200</v>
      </c>
      <c r="H203" s="23" t="s">
        <v>1244</v>
      </c>
      <c r="I203" s="9" t="str">
        <f t="shared" si="3"/>
        <v>项</v>
      </c>
    </row>
    <row r="204" ht="19.5" customHeight="1" spans="1:9">
      <c r="A204" s="24"/>
      <c r="B204" s="19"/>
      <c r="C204" s="20" t="s">
        <v>1245</v>
      </c>
      <c r="D204" s="21">
        <v>4050</v>
      </c>
      <c r="F204" s="22">
        <v>3000</v>
      </c>
      <c r="G204" s="23">
        <v>1050</v>
      </c>
      <c r="H204" s="23" t="s">
        <v>1246</v>
      </c>
      <c r="I204" s="9" t="str">
        <f t="shared" si="3"/>
        <v>项</v>
      </c>
    </row>
    <row r="205" ht="19.5" customHeight="1" spans="1:9">
      <c r="A205" s="18"/>
      <c r="B205" s="19"/>
      <c r="C205" s="20" t="s">
        <v>1247</v>
      </c>
      <c r="D205" s="21">
        <v>51136</v>
      </c>
      <c r="F205" s="22">
        <v>0</v>
      </c>
      <c r="G205" s="23">
        <v>51136</v>
      </c>
      <c r="H205" s="23" t="s">
        <v>1248</v>
      </c>
      <c r="I205" s="9" t="str">
        <f t="shared" si="3"/>
        <v>项</v>
      </c>
    </row>
    <row r="206" ht="19.5" customHeight="1" spans="1:9">
      <c r="A206" s="18"/>
      <c r="B206" s="19"/>
      <c r="C206" s="20" t="s">
        <v>1249</v>
      </c>
      <c r="D206" s="21">
        <v>200</v>
      </c>
      <c r="F206" s="22">
        <v>0</v>
      </c>
      <c r="G206" s="23">
        <v>200</v>
      </c>
      <c r="H206" s="23" t="s">
        <v>1250</v>
      </c>
      <c r="I206" s="9" t="str">
        <f t="shared" si="3"/>
        <v>项</v>
      </c>
    </row>
    <row r="207" ht="19.5" customHeight="1" spans="1:9">
      <c r="A207" s="25"/>
      <c r="B207" s="19"/>
      <c r="C207" s="20" t="s">
        <v>1251</v>
      </c>
      <c r="D207" s="21">
        <v>2764</v>
      </c>
      <c r="F207" s="22">
        <v>0</v>
      </c>
      <c r="G207" s="23">
        <v>2764.15</v>
      </c>
      <c r="H207" s="23" t="s">
        <v>1252</v>
      </c>
      <c r="I207" s="9" t="str">
        <f t="shared" si="3"/>
        <v>项</v>
      </c>
    </row>
    <row r="208" ht="19.5" customHeight="1" spans="1:9">
      <c r="A208" s="25"/>
      <c r="B208" s="19"/>
      <c r="C208" s="20" t="s">
        <v>1253</v>
      </c>
      <c r="D208" s="21">
        <v>3880</v>
      </c>
      <c r="F208" s="22">
        <v>0</v>
      </c>
      <c r="G208" s="23">
        <v>3880</v>
      </c>
      <c r="H208" s="23" t="s">
        <v>1254</v>
      </c>
      <c r="I208" s="9" t="str">
        <f t="shared" si="3"/>
        <v>项</v>
      </c>
    </row>
    <row r="209" ht="19.5" customHeight="1" spans="1:9">
      <c r="A209" s="25"/>
      <c r="B209" s="19"/>
      <c r="C209" s="20" t="s">
        <v>1255</v>
      </c>
      <c r="D209" s="21">
        <v>100</v>
      </c>
      <c r="F209" s="22">
        <v>0</v>
      </c>
      <c r="G209" s="23">
        <v>100</v>
      </c>
      <c r="H209" s="23" t="s">
        <v>1256</v>
      </c>
      <c r="I209" s="9" t="str">
        <f t="shared" si="3"/>
        <v>项</v>
      </c>
    </row>
    <row r="210" ht="19.5" customHeight="1" spans="1:9">
      <c r="A210" s="25"/>
      <c r="B210" s="19"/>
      <c r="C210" s="20" t="s">
        <v>1257</v>
      </c>
      <c r="D210" s="21">
        <v>50</v>
      </c>
      <c r="F210" s="22">
        <v>0</v>
      </c>
      <c r="G210" s="23">
        <v>50</v>
      </c>
      <c r="H210" s="23" t="s">
        <v>1258</v>
      </c>
      <c r="I210" s="9" t="str">
        <f t="shared" si="3"/>
        <v>项</v>
      </c>
    </row>
    <row r="211" ht="19.5" customHeight="1" spans="1:9">
      <c r="A211" s="25"/>
      <c r="B211" s="19"/>
      <c r="C211" s="20" t="s">
        <v>1259</v>
      </c>
      <c r="D211" s="21">
        <v>258</v>
      </c>
      <c r="F211" s="22">
        <v>0</v>
      </c>
      <c r="G211" s="23">
        <v>258.4</v>
      </c>
      <c r="H211" s="23" t="s">
        <v>1260</v>
      </c>
      <c r="I211" s="9" t="str">
        <f t="shared" si="3"/>
        <v>项</v>
      </c>
    </row>
    <row r="212" ht="19.5" customHeight="1" spans="1:9">
      <c r="A212" s="18"/>
      <c r="B212" s="19"/>
      <c r="C212" s="20" t="s">
        <v>1261</v>
      </c>
      <c r="D212" s="21">
        <v>17352</v>
      </c>
      <c r="F212" s="22">
        <v>0</v>
      </c>
      <c r="G212" s="23">
        <v>17352.2</v>
      </c>
      <c r="H212" s="23" t="s">
        <v>1262</v>
      </c>
      <c r="I212" s="9" t="str">
        <f t="shared" si="3"/>
        <v>项</v>
      </c>
    </row>
    <row r="213" ht="19.5" customHeight="1" spans="1:9">
      <c r="A213" s="18"/>
      <c r="B213" s="19"/>
      <c r="C213" s="20" t="s">
        <v>1263</v>
      </c>
      <c r="D213" s="21">
        <v>47150</v>
      </c>
      <c r="F213" s="22">
        <v>0</v>
      </c>
      <c r="G213" s="23">
        <v>47150.41</v>
      </c>
      <c r="H213" s="23" t="s">
        <v>1264</v>
      </c>
      <c r="I213" s="9" t="str">
        <f t="shared" si="3"/>
        <v>款</v>
      </c>
    </row>
    <row r="214" ht="19.5" customHeight="1" spans="1:9">
      <c r="A214" s="24"/>
      <c r="B214" s="19"/>
      <c r="C214" s="20" t="s">
        <v>1265</v>
      </c>
      <c r="D214" s="21">
        <v>38944</v>
      </c>
      <c r="F214" s="22">
        <v>0</v>
      </c>
      <c r="G214" s="23">
        <v>38943.98</v>
      </c>
      <c r="H214" s="23" t="s">
        <v>1266</v>
      </c>
      <c r="I214" s="9" t="str">
        <f t="shared" si="3"/>
        <v>项</v>
      </c>
    </row>
    <row r="215" ht="19.5" customHeight="1" spans="1:9">
      <c r="A215" s="25"/>
      <c r="B215" s="19"/>
      <c r="C215" s="20" t="s">
        <v>1267</v>
      </c>
      <c r="D215" s="21">
        <v>721</v>
      </c>
      <c r="F215" s="22">
        <v>0</v>
      </c>
      <c r="G215" s="23">
        <v>721.33</v>
      </c>
      <c r="H215" s="23" t="s">
        <v>1268</v>
      </c>
      <c r="I215" s="9" t="str">
        <f t="shared" si="3"/>
        <v>项</v>
      </c>
    </row>
    <row r="216" ht="19.5" customHeight="1" spans="1:9">
      <c r="A216" s="25"/>
      <c r="B216" s="19"/>
      <c r="C216" s="20" t="s">
        <v>1269</v>
      </c>
      <c r="D216" s="21">
        <v>2811</v>
      </c>
      <c r="F216" s="22">
        <v>0</v>
      </c>
      <c r="G216" s="23">
        <v>2811.1</v>
      </c>
      <c r="H216" s="23" t="s">
        <v>1270</v>
      </c>
      <c r="I216" s="9" t="str">
        <f t="shared" si="3"/>
        <v>项</v>
      </c>
    </row>
    <row r="217" ht="19.5" customHeight="1" spans="1:9">
      <c r="A217" s="25"/>
      <c r="B217" s="19"/>
      <c r="C217" s="20" t="s">
        <v>1271</v>
      </c>
      <c r="D217" s="21">
        <v>4674</v>
      </c>
      <c r="F217" s="22">
        <v>0</v>
      </c>
      <c r="G217" s="23">
        <v>4674</v>
      </c>
      <c r="H217" s="23" t="s">
        <v>1272</v>
      </c>
      <c r="I217" s="9" t="str">
        <f t="shared" si="3"/>
        <v>项</v>
      </c>
    </row>
    <row r="218" ht="19.5" customHeight="1" spans="1:9">
      <c r="A218" s="25"/>
      <c r="B218" s="19"/>
      <c r="C218" s="20" t="s">
        <v>1273</v>
      </c>
      <c r="D218" s="21">
        <v>8139</v>
      </c>
      <c r="F218" s="22">
        <v>0</v>
      </c>
      <c r="G218" s="23">
        <v>8139.17</v>
      </c>
      <c r="H218" s="23" t="s">
        <v>1274</v>
      </c>
      <c r="I218" s="9" t="str">
        <f t="shared" si="3"/>
        <v>款</v>
      </c>
    </row>
    <row r="219" ht="19.5" customHeight="1" spans="1:9">
      <c r="A219" s="25"/>
      <c r="B219" s="19"/>
      <c r="C219" s="20" t="s">
        <v>1275</v>
      </c>
      <c r="D219" s="21">
        <v>5717</v>
      </c>
      <c r="F219" s="22">
        <v>0</v>
      </c>
      <c r="G219" s="23">
        <v>5716.52</v>
      </c>
      <c r="H219" s="23" t="s">
        <v>1276</v>
      </c>
      <c r="I219" s="9" t="str">
        <f t="shared" si="3"/>
        <v>项</v>
      </c>
    </row>
    <row r="220" ht="19.5" customHeight="1" spans="1:9">
      <c r="A220" s="25"/>
      <c r="B220" s="19"/>
      <c r="C220" s="20" t="s">
        <v>1277</v>
      </c>
      <c r="D220" s="21">
        <v>456</v>
      </c>
      <c r="F220" s="22">
        <v>0</v>
      </c>
      <c r="G220" s="23">
        <v>455.56</v>
      </c>
      <c r="H220" s="23" t="s">
        <v>1278</v>
      </c>
      <c r="I220" s="9" t="str">
        <f t="shared" si="3"/>
        <v>项</v>
      </c>
    </row>
    <row r="221" ht="19.5" customHeight="1" spans="1:9">
      <c r="A221" s="24"/>
      <c r="B221" s="19"/>
      <c r="C221" s="20" t="s">
        <v>1279</v>
      </c>
      <c r="D221" s="21">
        <v>84</v>
      </c>
      <c r="F221" s="22">
        <v>0</v>
      </c>
      <c r="G221" s="23">
        <v>84.24</v>
      </c>
      <c r="H221" s="23" t="s">
        <v>1280</v>
      </c>
      <c r="I221" s="9" t="str">
        <f t="shared" si="3"/>
        <v>项</v>
      </c>
    </row>
    <row r="222" ht="19.5" customHeight="1" spans="1:9">
      <c r="A222" s="25"/>
      <c r="B222" s="19"/>
      <c r="C222" s="20" t="s">
        <v>1281</v>
      </c>
      <c r="D222" s="21">
        <v>500</v>
      </c>
      <c r="F222" s="22">
        <v>0</v>
      </c>
      <c r="G222" s="23">
        <v>500</v>
      </c>
      <c r="H222" s="23" t="s">
        <v>1282</v>
      </c>
      <c r="I222" s="9" t="str">
        <f t="shared" si="3"/>
        <v>项</v>
      </c>
    </row>
    <row r="223" ht="19.5" customHeight="1" spans="1:9">
      <c r="A223" s="25"/>
      <c r="B223" s="19"/>
      <c r="C223" s="20" t="s">
        <v>1283</v>
      </c>
      <c r="D223" s="21">
        <v>180</v>
      </c>
      <c r="F223" s="22">
        <v>0</v>
      </c>
      <c r="G223" s="23">
        <v>180</v>
      </c>
      <c r="H223" s="23" t="s">
        <v>1284</v>
      </c>
      <c r="I223" s="9" t="str">
        <f t="shared" si="3"/>
        <v>项</v>
      </c>
    </row>
    <row r="224" ht="19.5" customHeight="1" spans="1:9">
      <c r="A224" s="25"/>
      <c r="B224" s="19"/>
      <c r="C224" s="20" t="s">
        <v>1285</v>
      </c>
      <c r="D224" s="21">
        <v>189</v>
      </c>
      <c r="F224" s="22">
        <v>0</v>
      </c>
      <c r="G224" s="23">
        <v>188.63</v>
      </c>
      <c r="H224" s="23" t="s">
        <v>1286</v>
      </c>
      <c r="I224" s="9" t="str">
        <f t="shared" si="3"/>
        <v>项</v>
      </c>
    </row>
    <row r="225" ht="19.5" customHeight="1" spans="1:9">
      <c r="A225" s="25"/>
      <c r="B225" s="19"/>
      <c r="C225" s="20" t="s">
        <v>1287</v>
      </c>
      <c r="D225" s="21">
        <v>57</v>
      </c>
      <c r="F225" s="22">
        <v>0</v>
      </c>
      <c r="G225" s="23">
        <v>57</v>
      </c>
      <c r="H225" s="23" t="s">
        <v>1288</v>
      </c>
      <c r="I225" s="9" t="str">
        <f t="shared" si="3"/>
        <v>项</v>
      </c>
    </row>
    <row r="226" ht="19.5" customHeight="1" spans="1:9">
      <c r="A226" s="25"/>
      <c r="B226" s="19"/>
      <c r="C226" s="20" t="s">
        <v>1289</v>
      </c>
      <c r="D226" s="21">
        <v>56</v>
      </c>
      <c r="F226" s="22">
        <v>0</v>
      </c>
      <c r="G226" s="23">
        <v>55.72</v>
      </c>
      <c r="H226" s="23" t="s">
        <v>1290</v>
      </c>
      <c r="I226" s="9" t="str">
        <f t="shared" si="3"/>
        <v>项</v>
      </c>
    </row>
    <row r="227" ht="19.5" customHeight="1" spans="1:9">
      <c r="A227" s="18"/>
      <c r="B227" s="19"/>
      <c r="C227" s="20" t="s">
        <v>1291</v>
      </c>
      <c r="D227" s="21">
        <v>902</v>
      </c>
      <c r="F227" s="22">
        <v>0</v>
      </c>
      <c r="G227" s="23">
        <v>901.5</v>
      </c>
      <c r="H227" s="23" t="s">
        <v>1292</v>
      </c>
      <c r="I227" s="9" t="str">
        <f t="shared" si="3"/>
        <v>项</v>
      </c>
    </row>
    <row r="228" ht="19.5" customHeight="1" spans="1:9">
      <c r="A228" s="30"/>
      <c r="B228" s="27"/>
      <c r="C228" s="28" t="s">
        <v>1293</v>
      </c>
      <c r="D228" s="29">
        <v>10442</v>
      </c>
      <c r="F228" s="22">
        <v>0</v>
      </c>
      <c r="G228" s="23">
        <v>10441.5</v>
      </c>
      <c r="H228" s="23" t="s">
        <v>1294</v>
      </c>
      <c r="I228" s="9" t="str">
        <f t="shared" si="3"/>
        <v>款</v>
      </c>
    </row>
    <row r="229" ht="19.5" customHeight="1" spans="1:9">
      <c r="A229" s="25"/>
      <c r="B229" s="19"/>
      <c r="C229" s="20" t="s">
        <v>1295</v>
      </c>
      <c r="D229" s="21">
        <v>6614</v>
      </c>
      <c r="F229" s="22">
        <v>0</v>
      </c>
      <c r="G229" s="23">
        <v>6614.34</v>
      </c>
      <c r="H229" s="23" t="s">
        <v>1296</v>
      </c>
      <c r="I229" s="9" t="str">
        <f t="shared" si="3"/>
        <v>项</v>
      </c>
    </row>
    <row r="230" ht="19.5" customHeight="1" spans="1:9">
      <c r="A230" s="25"/>
      <c r="B230" s="19"/>
      <c r="C230" s="20" t="s">
        <v>1297</v>
      </c>
      <c r="D230" s="21">
        <v>216</v>
      </c>
      <c r="F230" s="22">
        <v>0</v>
      </c>
      <c r="G230" s="23">
        <v>215.53</v>
      </c>
      <c r="H230" s="23" t="s">
        <v>1298</v>
      </c>
      <c r="I230" s="9" t="str">
        <f t="shared" si="3"/>
        <v>项</v>
      </c>
    </row>
    <row r="231" ht="19.5" customHeight="1" spans="1:9">
      <c r="A231" s="25"/>
      <c r="B231" s="19"/>
      <c r="C231" s="20" t="s">
        <v>1299</v>
      </c>
      <c r="D231" s="21">
        <v>206</v>
      </c>
      <c r="F231" s="22">
        <v>0</v>
      </c>
      <c r="G231" s="23">
        <v>205.94</v>
      </c>
      <c r="H231" s="23" t="s">
        <v>1300</v>
      </c>
      <c r="I231" s="9" t="str">
        <f t="shared" si="3"/>
        <v>项</v>
      </c>
    </row>
    <row r="232" ht="19.5" customHeight="1" spans="1:9">
      <c r="A232" s="25"/>
      <c r="B232" s="19"/>
      <c r="C232" s="20" t="s">
        <v>1301</v>
      </c>
      <c r="D232" s="21">
        <v>3406</v>
      </c>
      <c r="F232" s="22">
        <v>0</v>
      </c>
      <c r="G232" s="23">
        <v>3405.69</v>
      </c>
      <c r="H232" s="23" t="s">
        <v>1302</v>
      </c>
      <c r="I232" s="9" t="str">
        <f t="shared" si="3"/>
        <v>项</v>
      </c>
    </row>
    <row r="233" ht="19.5" customHeight="1" spans="1:9">
      <c r="A233" s="18"/>
      <c r="B233" s="19"/>
      <c r="C233" s="20" t="s">
        <v>1303</v>
      </c>
      <c r="D233" s="21">
        <v>6042</v>
      </c>
      <c r="F233" s="22">
        <v>126</v>
      </c>
      <c r="G233" s="23">
        <v>5916.39</v>
      </c>
      <c r="H233" s="23" t="s">
        <v>1304</v>
      </c>
      <c r="I233" s="9" t="str">
        <f t="shared" si="3"/>
        <v>款</v>
      </c>
    </row>
    <row r="234" ht="19.5" customHeight="1" spans="1:9">
      <c r="A234" s="24"/>
      <c r="B234" s="19"/>
      <c r="C234" s="20" t="s">
        <v>1305</v>
      </c>
      <c r="D234" s="21">
        <v>1677</v>
      </c>
      <c r="F234" s="22">
        <v>0</v>
      </c>
      <c r="G234" s="23">
        <v>1677.13</v>
      </c>
      <c r="H234" s="23" t="s">
        <v>1306</v>
      </c>
      <c r="I234" s="9" t="str">
        <f t="shared" si="3"/>
        <v>项</v>
      </c>
    </row>
    <row r="235" ht="19.5" customHeight="1" spans="1:9">
      <c r="A235" s="25"/>
      <c r="B235" s="19"/>
      <c r="C235" s="20" t="s">
        <v>1307</v>
      </c>
      <c r="D235" s="21">
        <v>1016</v>
      </c>
      <c r="F235" s="22">
        <v>0</v>
      </c>
      <c r="G235" s="23">
        <v>1016</v>
      </c>
      <c r="H235" s="23" t="s">
        <v>1308</v>
      </c>
      <c r="I235" s="9" t="str">
        <f t="shared" si="3"/>
        <v>项</v>
      </c>
    </row>
    <row r="236" ht="19.5" customHeight="1" spans="1:9">
      <c r="A236" s="25"/>
      <c r="B236" s="19"/>
      <c r="C236" s="20" t="s">
        <v>1309</v>
      </c>
      <c r="D236" s="21">
        <v>677</v>
      </c>
      <c r="F236" s="22">
        <v>0</v>
      </c>
      <c r="G236" s="23">
        <v>676.88</v>
      </c>
      <c r="H236" s="23" t="s">
        <v>1310</v>
      </c>
      <c r="I236" s="9" t="str">
        <f t="shared" si="3"/>
        <v>项</v>
      </c>
    </row>
    <row r="237" ht="19.5" customHeight="1" spans="1:9">
      <c r="A237" s="24"/>
      <c r="B237" s="19"/>
      <c r="C237" s="20" t="s">
        <v>1311</v>
      </c>
      <c r="D237" s="21">
        <v>397</v>
      </c>
      <c r="F237" s="22">
        <v>126</v>
      </c>
      <c r="G237" s="23">
        <v>270.75</v>
      </c>
      <c r="H237" s="23" t="s">
        <v>1312</v>
      </c>
      <c r="I237" s="9" t="str">
        <f t="shared" si="3"/>
        <v>项</v>
      </c>
    </row>
    <row r="238" ht="19.5" customHeight="1" spans="1:9">
      <c r="A238" s="25"/>
      <c r="B238" s="19"/>
      <c r="C238" s="20" t="s">
        <v>1313</v>
      </c>
      <c r="D238" s="21">
        <v>81</v>
      </c>
      <c r="F238" s="22">
        <v>0</v>
      </c>
      <c r="G238" s="23">
        <v>81</v>
      </c>
      <c r="H238" s="23" t="s">
        <v>1314</v>
      </c>
      <c r="I238" s="9" t="str">
        <f t="shared" si="3"/>
        <v>项</v>
      </c>
    </row>
    <row r="239" ht="19.5" customHeight="1" spans="1:9">
      <c r="A239" s="25"/>
      <c r="B239" s="19"/>
      <c r="C239" s="20" t="s">
        <v>1315</v>
      </c>
      <c r="D239" s="21">
        <v>330</v>
      </c>
      <c r="F239" s="22">
        <v>0</v>
      </c>
      <c r="G239" s="23">
        <v>330.03</v>
      </c>
      <c r="H239" s="23" t="s">
        <v>1316</v>
      </c>
      <c r="I239" s="9" t="str">
        <f t="shared" si="3"/>
        <v>项</v>
      </c>
    </row>
    <row r="240" ht="19.5" customHeight="1" spans="1:9">
      <c r="A240" s="18"/>
      <c r="B240" s="19"/>
      <c r="C240" s="20" t="s">
        <v>1317</v>
      </c>
      <c r="D240" s="21">
        <v>1865</v>
      </c>
      <c r="F240" s="22">
        <v>0</v>
      </c>
      <c r="G240" s="23">
        <v>1864.6</v>
      </c>
      <c r="H240" s="23" t="s">
        <v>1318</v>
      </c>
      <c r="I240" s="9" t="str">
        <f t="shared" si="3"/>
        <v>项</v>
      </c>
    </row>
    <row r="241" ht="19.5" customHeight="1" spans="1:9">
      <c r="A241" s="25"/>
      <c r="B241" s="19"/>
      <c r="C241" s="20" t="s">
        <v>1319</v>
      </c>
      <c r="D241" s="21">
        <v>153928</v>
      </c>
      <c r="F241" s="22">
        <v>11113</v>
      </c>
      <c r="G241" s="23">
        <v>142815.49</v>
      </c>
      <c r="H241" s="23" t="s">
        <v>1320</v>
      </c>
      <c r="I241" s="9" t="str">
        <f t="shared" si="3"/>
        <v>款</v>
      </c>
    </row>
    <row r="242" ht="19.5" customHeight="1" spans="1:9">
      <c r="A242" s="25"/>
      <c r="B242" s="19"/>
      <c r="C242" s="20" t="s">
        <v>1321</v>
      </c>
      <c r="D242" s="21">
        <v>99715</v>
      </c>
      <c r="F242" s="22">
        <v>0</v>
      </c>
      <c r="G242" s="23">
        <v>99714.74</v>
      </c>
      <c r="H242" s="23" t="s">
        <v>1322</v>
      </c>
      <c r="I242" s="9" t="str">
        <f t="shared" si="3"/>
        <v>项</v>
      </c>
    </row>
    <row r="243" ht="19.5" customHeight="1" spans="1:9">
      <c r="A243" s="25"/>
      <c r="B243" s="19"/>
      <c r="C243" s="20" t="s">
        <v>1323</v>
      </c>
      <c r="D243" s="21">
        <v>14071</v>
      </c>
      <c r="F243" s="22">
        <v>0</v>
      </c>
      <c r="G243" s="23">
        <v>14071</v>
      </c>
      <c r="H243" s="23" t="s">
        <v>1324</v>
      </c>
      <c r="I243" s="9" t="str">
        <f t="shared" si="3"/>
        <v>项</v>
      </c>
    </row>
    <row r="244" ht="19.5" customHeight="1" spans="1:9">
      <c r="A244" s="25"/>
      <c r="B244" s="19"/>
      <c r="C244" s="20" t="s">
        <v>1325</v>
      </c>
      <c r="D244" s="21">
        <v>10112</v>
      </c>
      <c r="F244" s="22">
        <v>0</v>
      </c>
      <c r="G244" s="23">
        <v>10112</v>
      </c>
      <c r="H244" s="23" t="s">
        <v>1326</v>
      </c>
      <c r="I244" s="9" t="str">
        <f t="shared" si="3"/>
        <v>项</v>
      </c>
    </row>
    <row r="245" ht="19.5" customHeight="1" spans="1:9">
      <c r="A245" s="25"/>
      <c r="B245" s="19"/>
      <c r="C245" s="20" t="s">
        <v>1327</v>
      </c>
      <c r="D245" s="21">
        <v>4460</v>
      </c>
      <c r="F245" s="22">
        <v>0</v>
      </c>
      <c r="G245" s="23">
        <v>4460</v>
      </c>
      <c r="H245" s="23" t="s">
        <v>1328</v>
      </c>
      <c r="I245" s="9" t="str">
        <f t="shared" si="3"/>
        <v>项</v>
      </c>
    </row>
    <row r="246" ht="19.5" customHeight="1" spans="1:9">
      <c r="A246" s="18"/>
      <c r="B246" s="19"/>
      <c r="C246" s="20" t="s">
        <v>1329</v>
      </c>
      <c r="D246" s="21">
        <v>25571</v>
      </c>
      <c r="F246" s="22">
        <v>11113</v>
      </c>
      <c r="G246" s="23">
        <v>14457.75</v>
      </c>
      <c r="H246" s="23" t="s">
        <v>1330</v>
      </c>
      <c r="I246" s="9" t="str">
        <f t="shared" si="3"/>
        <v>项</v>
      </c>
    </row>
    <row r="247" ht="19.5" customHeight="1" spans="1:9">
      <c r="A247" s="25"/>
      <c r="B247" s="19"/>
      <c r="C247" s="20" t="s">
        <v>1331</v>
      </c>
      <c r="D247" s="21">
        <v>32828</v>
      </c>
      <c r="F247" s="22">
        <v>0</v>
      </c>
      <c r="G247" s="23">
        <v>32827.99</v>
      </c>
      <c r="H247" s="23" t="s">
        <v>1332</v>
      </c>
      <c r="I247" s="9" t="str">
        <f t="shared" si="3"/>
        <v>款</v>
      </c>
    </row>
    <row r="248" ht="19.5" customHeight="1" spans="1:9">
      <c r="A248" s="25"/>
      <c r="B248" s="19"/>
      <c r="C248" s="20" t="s">
        <v>1333</v>
      </c>
      <c r="D248" s="21">
        <v>21250</v>
      </c>
      <c r="F248" s="22">
        <v>0</v>
      </c>
      <c r="G248" s="23">
        <v>21249.89</v>
      </c>
      <c r="H248" s="23" t="s">
        <v>1334</v>
      </c>
      <c r="I248" s="9" t="str">
        <f t="shared" si="3"/>
        <v>项</v>
      </c>
    </row>
    <row r="249" ht="19.5" customHeight="1" spans="1:9">
      <c r="A249" s="25"/>
      <c r="B249" s="19"/>
      <c r="C249" s="20" t="s">
        <v>1335</v>
      </c>
      <c r="D249" s="21">
        <v>2401</v>
      </c>
      <c r="F249" s="22">
        <v>0</v>
      </c>
      <c r="G249" s="23">
        <v>2401</v>
      </c>
      <c r="H249" s="23" t="s">
        <v>1336</v>
      </c>
      <c r="I249" s="9" t="str">
        <f t="shared" si="3"/>
        <v>项</v>
      </c>
    </row>
    <row r="250" ht="19.5" customHeight="1" spans="1:9">
      <c r="A250" s="25"/>
      <c r="B250" s="19"/>
      <c r="C250" s="20" t="s">
        <v>1337</v>
      </c>
      <c r="D250" s="21">
        <v>804</v>
      </c>
      <c r="F250" s="22">
        <v>0</v>
      </c>
      <c r="G250" s="23">
        <v>804</v>
      </c>
      <c r="H250" s="23" t="s">
        <v>1338</v>
      </c>
      <c r="I250" s="9" t="str">
        <f t="shared" si="3"/>
        <v>项</v>
      </c>
    </row>
    <row r="251" ht="19.5" customHeight="1" spans="1:9">
      <c r="A251" s="25"/>
      <c r="B251" s="19"/>
      <c r="C251" s="20" t="s">
        <v>1339</v>
      </c>
      <c r="D251" s="21">
        <v>759</v>
      </c>
      <c r="F251" s="22">
        <v>0</v>
      </c>
      <c r="G251" s="23">
        <v>759</v>
      </c>
      <c r="H251" s="23" t="s">
        <v>1340</v>
      </c>
      <c r="I251" s="9" t="str">
        <f t="shared" si="3"/>
        <v>项</v>
      </c>
    </row>
    <row r="252" ht="19.5" customHeight="1" spans="1:9">
      <c r="A252" s="18"/>
      <c r="B252" s="19"/>
      <c r="C252" s="20" t="s">
        <v>1341</v>
      </c>
      <c r="D252" s="21">
        <v>7614</v>
      </c>
      <c r="F252" s="22">
        <v>0</v>
      </c>
      <c r="G252" s="23">
        <v>7614.1</v>
      </c>
      <c r="H252" s="23" t="s">
        <v>1342</v>
      </c>
      <c r="I252" s="9" t="str">
        <f t="shared" si="3"/>
        <v>项</v>
      </c>
    </row>
    <row r="253" ht="19.5" customHeight="1" spans="1:9">
      <c r="A253" s="25"/>
      <c r="B253" s="19"/>
      <c r="C253" s="20" t="s">
        <v>1343</v>
      </c>
      <c r="D253" s="21">
        <v>247500</v>
      </c>
      <c r="F253" s="22">
        <v>75900</v>
      </c>
      <c r="G253" s="23">
        <v>171600</v>
      </c>
      <c r="H253" s="23" t="s">
        <v>1344</v>
      </c>
      <c r="I253" s="9" t="str">
        <f t="shared" si="3"/>
        <v>款</v>
      </c>
    </row>
    <row r="254" ht="19.5" customHeight="1" spans="1:9">
      <c r="A254" s="25"/>
      <c r="B254" s="19"/>
      <c r="C254" s="20" t="s">
        <v>1345</v>
      </c>
      <c r="D254" s="21">
        <v>247500</v>
      </c>
      <c r="F254" s="22">
        <v>75900</v>
      </c>
      <c r="G254" s="23">
        <v>171600</v>
      </c>
      <c r="H254" s="23" t="s">
        <v>1346</v>
      </c>
      <c r="I254" s="9" t="str">
        <f t="shared" si="3"/>
        <v>项</v>
      </c>
    </row>
    <row r="255" ht="19.5" customHeight="1" spans="1:9">
      <c r="A255" s="25"/>
      <c r="B255" s="19"/>
      <c r="C255" s="20" t="s">
        <v>36</v>
      </c>
      <c r="D255" s="21">
        <v>1229058</v>
      </c>
      <c r="F255" s="22">
        <v>565085</v>
      </c>
      <c r="G255" s="23">
        <v>663973.17</v>
      </c>
      <c r="H255" s="23" t="s">
        <v>413</v>
      </c>
      <c r="I255" s="9" t="str">
        <f t="shared" si="3"/>
        <v>类</v>
      </c>
    </row>
    <row r="256" ht="19.5" customHeight="1" spans="1:9">
      <c r="A256" s="25"/>
      <c r="B256" s="19"/>
      <c r="C256" s="20" t="s">
        <v>1347</v>
      </c>
      <c r="D256" s="21">
        <v>2948</v>
      </c>
      <c r="F256" s="22">
        <v>0</v>
      </c>
      <c r="G256" s="23">
        <v>2947.54</v>
      </c>
      <c r="H256" s="23" t="s">
        <v>1348</v>
      </c>
      <c r="I256" s="9" t="str">
        <f t="shared" si="3"/>
        <v>款</v>
      </c>
    </row>
    <row r="257" ht="19.5" customHeight="1" spans="1:9">
      <c r="A257" s="25"/>
      <c r="B257" s="19"/>
      <c r="C257" s="20" t="s">
        <v>1349</v>
      </c>
      <c r="D257" s="21">
        <v>2526</v>
      </c>
      <c r="F257" s="22">
        <v>0</v>
      </c>
      <c r="G257" s="23">
        <v>2526.33</v>
      </c>
      <c r="H257" s="23" t="s">
        <v>1350</v>
      </c>
      <c r="I257" s="9" t="str">
        <f t="shared" si="3"/>
        <v>项</v>
      </c>
    </row>
    <row r="258" ht="19.5" customHeight="1" spans="1:9">
      <c r="A258" s="18"/>
      <c r="B258" s="19"/>
      <c r="C258" s="20" t="s">
        <v>1351</v>
      </c>
      <c r="D258" s="21">
        <v>317</v>
      </c>
      <c r="F258" s="22">
        <v>0</v>
      </c>
      <c r="G258" s="23">
        <v>316.71</v>
      </c>
      <c r="H258" s="23" t="s">
        <v>1352</v>
      </c>
      <c r="I258" s="9" t="str">
        <f t="shared" si="3"/>
        <v>项</v>
      </c>
    </row>
    <row r="259" ht="19.5" customHeight="1" spans="1:9">
      <c r="A259" s="24"/>
      <c r="B259" s="19"/>
      <c r="C259" s="20" t="s">
        <v>1353</v>
      </c>
      <c r="D259" s="21">
        <v>105</v>
      </c>
      <c r="E259" s="36"/>
      <c r="F259" s="22">
        <v>0</v>
      </c>
      <c r="G259" s="23">
        <v>104.5</v>
      </c>
      <c r="H259" s="23" t="s">
        <v>1354</v>
      </c>
      <c r="I259" s="9" t="str">
        <f t="shared" si="3"/>
        <v>项</v>
      </c>
    </row>
    <row r="260" ht="19.5" customHeight="1" spans="1:9">
      <c r="A260" s="26"/>
      <c r="B260" s="27"/>
      <c r="C260" s="28" t="s">
        <v>1355</v>
      </c>
      <c r="D260" s="29">
        <v>976276</v>
      </c>
      <c r="F260" s="22">
        <v>439027</v>
      </c>
      <c r="G260" s="23">
        <v>537248.85</v>
      </c>
      <c r="H260" s="23" t="s">
        <v>1356</v>
      </c>
      <c r="I260" s="9" t="str">
        <f t="shared" si="3"/>
        <v>款</v>
      </c>
    </row>
    <row r="261" ht="19.5" customHeight="1" spans="1:9">
      <c r="A261" s="25"/>
      <c r="B261" s="19"/>
      <c r="C261" s="20" t="s">
        <v>1357</v>
      </c>
      <c r="D261" s="21">
        <v>33328</v>
      </c>
      <c r="F261" s="22">
        <v>0</v>
      </c>
      <c r="G261" s="23">
        <v>33328.03</v>
      </c>
      <c r="H261" s="23" t="s">
        <v>1358</v>
      </c>
      <c r="I261" s="9" t="str">
        <f t="shared" si="3"/>
        <v>项</v>
      </c>
    </row>
    <row r="262" ht="19.5" customHeight="1" spans="1:9">
      <c r="A262" s="25"/>
      <c r="B262" s="19"/>
      <c r="C262" s="20" t="s">
        <v>1359</v>
      </c>
      <c r="D262" s="21">
        <v>31052</v>
      </c>
      <c r="F262" s="22">
        <v>0</v>
      </c>
      <c r="G262" s="23">
        <v>31052.14</v>
      </c>
      <c r="H262" s="23" t="s">
        <v>1360</v>
      </c>
      <c r="I262" s="9" t="str">
        <f t="shared" ref="I262:I325" si="4">IF(LEN(H262)=3,"类",IF(LEN(H262)=5,"款","项"))</f>
        <v>项</v>
      </c>
    </row>
    <row r="263" ht="19.5" customHeight="1" spans="1:9">
      <c r="A263" s="25"/>
      <c r="B263" s="19"/>
      <c r="C263" s="20" t="s">
        <v>1361</v>
      </c>
      <c r="D263" s="21">
        <v>53812</v>
      </c>
      <c r="F263" s="22">
        <v>0</v>
      </c>
      <c r="G263" s="23">
        <v>53812.29</v>
      </c>
      <c r="H263" s="23" t="s">
        <v>1362</v>
      </c>
      <c r="I263" s="9" t="str">
        <f t="shared" si="4"/>
        <v>项</v>
      </c>
    </row>
    <row r="264" ht="19.5" customHeight="1" spans="1:9">
      <c r="A264" s="25"/>
      <c r="B264" s="19"/>
      <c r="C264" s="20" t="s">
        <v>1363</v>
      </c>
      <c r="D264" s="21">
        <v>71357</v>
      </c>
      <c r="F264" s="22">
        <v>26323</v>
      </c>
      <c r="G264" s="23">
        <v>45034.25</v>
      </c>
      <c r="H264" s="23" t="s">
        <v>1364</v>
      </c>
      <c r="I264" s="9" t="str">
        <f t="shared" si="4"/>
        <v>项</v>
      </c>
    </row>
    <row r="265" ht="19.5" customHeight="1" spans="1:9">
      <c r="A265" s="25"/>
      <c r="B265" s="19"/>
      <c r="C265" s="20" t="s">
        <v>1365</v>
      </c>
      <c r="D265" s="21">
        <v>258576</v>
      </c>
      <c r="F265" s="22">
        <v>43242</v>
      </c>
      <c r="G265" s="23">
        <v>215334.34</v>
      </c>
      <c r="H265" s="23" t="s">
        <v>1366</v>
      </c>
      <c r="I265" s="9" t="str">
        <f t="shared" si="4"/>
        <v>项</v>
      </c>
    </row>
    <row r="266" ht="19.5" customHeight="1" spans="1:9">
      <c r="A266" s="24"/>
      <c r="B266" s="19"/>
      <c r="C266" s="20" t="s">
        <v>1367</v>
      </c>
      <c r="D266" s="21">
        <v>528150</v>
      </c>
      <c r="E266" s="37"/>
      <c r="F266" s="22">
        <v>369462</v>
      </c>
      <c r="G266" s="23">
        <v>158687.8</v>
      </c>
      <c r="H266" s="23" t="s">
        <v>1368</v>
      </c>
      <c r="I266" s="9" t="str">
        <f t="shared" si="4"/>
        <v>项</v>
      </c>
    </row>
    <row r="267" ht="19.5" customHeight="1" spans="1:9">
      <c r="A267" s="18"/>
      <c r="B267" s="19"/>
      <c r="C267" s="20" t="s">
        <v>1369</v>
      </c>
      <c r="D267" s="21">
        <v>133064</v>
      </c>
      <c r="E267" s="37"/>
      <c r="F267" s="22">
        <v>34913</v>
      </c>
      <c r="G267" s="23">
        <v>98150.67</v>
      </c>
      <c r="H267" s="23" t="s">
        <v>1370</v>
      </c>
      <c r="I267" s="9" t="str">
        <f t="shared" si="4"/>
        <v>款</v>
      </c>
    </row>
    <row r="268" ht="19.5" customHeight="1" spans="1:9">
      <c r="A268" s="24"/>
      <c r="B268" s="19"/>
      <c r="C268" s="20" t="s">
        <v>1371</v>
      </c>
      <c r="D268" s="21">
        <v>35871</v>
      </c>
      <c r="E268" s="37"/>
      <c r="F268" s="22">
        <v>0</v>
      </c>
      <c r="G268" s="23">
        <v>35870.7</v>
      </c>
      <c r="H268" s="23" t="s">
        <v>1372</v>
      </c>
      <c r="I268" s="9" t="str">
        <f t="shared" si="4"/>
        <v>项</v>
      </c>
    </row>
    <row r="269" ht="19.5" customHeight="1" spans="1:9">
      <c r="A269" s="25"/>
      <c r="B269" s="19"/>
      <c r="C269" s="20" t="s">
        <v>1373</v>
      </c>
      <c r="D269" s="21">
        <v>3956</v>
      </c>
      <c r="E269" s="37"/>
      <c r="F269" s="22">
        <v>0</v>
      </c>
      <c r="G269" s="23">
        <v>3956.09</v>
      </c>
      <c r="H269" s="23" t="s">
        <v>1374</v>
      </c>
      <c r="I269" s="9" t="str">
        <f t="shared" si="4"/>
        <v>项</v>
      </c>
    </row>
    <row r="270" ht="19.5" customHeight="1" spans="1:9">
      <c r="A270" s="25"/>
      <c r="B270" s="19"/>
      <c r="C270" s="20" t="s">
        <v>1375</v>
      </c>
      <c r="D270" s="21">
        <v>30634</v>
      </c>
      <c r="E270" s="37"/>
      <c r="F270" s="22">
        <v>1890</v>
      </c>
      <c r="G270" s="23">
        <v>28743.88</v>
      </c>
      <c r="H270" s="23" t="s">
        <v>1376</v>
      </c>
      <c r="I270" s="9" t="str">
        <f t="shared" si="4"/>
        <v>项</v>
      </c>
    </row>
    <row r="271" ht="19.5" customHeight="1" spans="1:9">
      <c r="A271" s="25"/>
      <c r="B271" s="19"/>
      <c r="C271" s="20" t="s">
        <v>1377</v>
      </c>
      <c r="D271" s="21">
        <v>62603</v>
      </c>
      <c r="E271" s="37"/>
      <c r="F271" s="22">
        <v>33023</v>
      </c>
      <c r="G271" s="23">
        <v>29580</v>
      </c>
      <c r="H271" s="23" t="s">
        <v>1378</v>
      </c>
      <c r="I271" s="9" t="str">
        <f t="shared" si="4"/>
        <v>项</v>
      </c>
    </row>
    <row r="272" ht="19.5" customHeight="1" spans="1:9">
      <c r="A272" s="25"/>
      <c r="B272" s="19"/>
      <c r="C272" s="20" t="s">
        <v>1379</v>
      </c>
      <c r="D272" s="21">
        <v>4007</v>
      </c>
      <c r="E272" s="37"/>
      <c r="F272" s="22">
        <v>0</v>
      </c>
      <c r="G272" s="23">
        <v>4006.57</v>
      </c>
      <c r="H272" s="23" t="s">
        <v>1380</v>
      </c>
      <c r="I272" s="9" t="str">
        <f t="shared" si="4"/>
        <v>款</v>
      </c>
    </row>
    <row r="273" ht="19.5" customHeight="1" spans="1:9">
      <c r="A273" s="25"/>
      <c r="B273" s="19"/>
      <c r="C273" s="20" t="s">
        <v>1381</v>
      </c>
      <c r="D273" s="21">
        <v>222</v>
      </c>
      <c r="E273" s="37"/>
      <c r="F273" s="22">
        <v>0</v>
      </c>
      <c r="G273" s="23">
        <v>221.64</v>
      </c>
      <c r="H273" s="23" t="s">
        <v>1382</v>
      </c>
      <c r="I273" s="9" t="str">
        <f t="shared" si="4"/>
        <v>项</v>
      </c>
    </row>
    <row r="274" ht="19.5" customHeight="1" spans="1:9">
      <c r="A274" s="25"/>
      <c r="B274" s="19"/>
      <c r="C274" s="20" t="s">
        <v>1383</v>
      </c>
      <c r="D274" s="21">
        <v>2066</v>
      </c>
      <c r="F274" s="22">
        <v>0</v>
      </c>
      <c r="G274" s="23">
        <v>2066.17</v>
      </c>
      <c r="H274" s="23" t="s">
        <v>1384</v>
      </c>
      <c r="I274" s="9" t="str">
        <f t="shared" si="4"/>
        <v>项</v>
      </c>
    </row>
    <row r="275" ht="19.5" customHeight="1" spans="1:9">
      <c r="A275" s="18"/>
      <c r="B275" s="19"/>
      <c r="C275" s="20" t="s">
        <v>1385</v>
      </c>
      <c r="D275" s="21">
        <v>1719</v>
      </c>
      <c r="F275" s="22">
        <v>0</v>
      </c>
      <c r="G275" s="23">
        <v>1718.76</v>
      </c>
      <c r="H275" s="23" t="s">
        <v>1386</v>
      </c>
      <c r="I275" s="9" t="str">
        <f t="shared" si="4"/>
        <v>项</v>
      </c>
    </row>
    <row r="276" ht="19.5" customHeight="1" spans="1:9">
      <c r="A276" s="24"/>
      <c r="B276" s="19"/>
      <c r="C276" s="20" t="s">
        <v>1387</v>
      </c>
      <c r="D276" s="21">
        <v>207</v>
      </c>
      <c r="F276" s="22">
        <v>0</v>
      </c>
      <c r="G276" s="23">
        <v>206.51</v>
      </c>
      <c r="H276" s="23" t="s">
        <v>1388</v>
      </c>
      <c r="I276" s="9" t="str">
        <f t="shared" si="4"/>
        <v>款</v>
      </c>
    </row>
    <row r="277" ht="19.5" customHeight="1" spans="1:9">
      <c r="A277" s="25"/>
      <c r="B277" s="19"/>
      <c r="C277" s="20" t="s">
        <v>1389</v>
      </c>
      <c r="D277" s="21">
        <v>207</v>
      </c>
      <c r="F277" s="22">
        <v>0</v>
      </c>
      <c r="G277" s="23">
        <v>206.51</v>
      </c>
      <c r="H277" s="23" t="s">
        <v>1390</v>
      </c>
      <c r="I277" s="9" t="str">
        <f t="shared" si="4"/>
        <v>项</v>
      </c>
    </row>
    <row r="278" ht="19.5" customHeight="1" spans="1:9">
      <c r="A278" s="25"/>
      <c r="B278" s="19"/>
      <c r="C278" s="20" t="s">
        <v>1391</v>
      </c>
      <c r="D278" s="21">
        <v>1637</v>
      </c>
      <c r="F278" s="22">
        <v>700</v>
      </c>
      <c r="G278" s="23">
        <v>936.61</v>
      </c>
      <c r="H278" s="23" t="s">
        <v>1392</v>
      </c>
      <c r="I278" s="9" t="str">
        <f t="shared" si="4"/>
        <v>款</v>
      </c>
    </row>
    <row r="279" ht="19.5" customHeight="1" spans="1:9">
      <c r="A279" s="25"/>
      <c r="B279" s="19"/>
      <c r="C279" s="20" t="s">
        <v>1393</v>
      </c>
      <c r="D279" s="21">
        <v>875</v>
      </c>
      <c r="F279" s="22">
        <v>0</v>
      </c>
      <c r="G279" s="23">
        <v>874.61</v>
      </c>
      <c r="H279" s="23" t="s">
        <v>1394</v>
      </c>
      <c r="I279" s="9" t="str">
        <f t="shared" si="4"/>
        <v>项</v>
      </c>
    </row>
    <row r="280" ht="19.5" customHeight="1" spans="1:9">
      <c r="A280" s="25"/>
      <c r="B280" s="19"/>
      <c r="C280" s="20" t="s">
        <v>1395</v>
      </c>
      <c r="D280" s="21">
        <v>762</v>
      </c>
      <c r="F280" s="22">
        <v>700</v>
      </c>
      <c r="G280" s="23">
        <v>62</v>
      </c>
      <c r="H280" s="23" t="s">
        <v>1396</v>
      </c>
      <c r="I280" s="9" t="str">
        <f t="shared" si="4"/>
        <v>项</v>
      </c>
    </row>
    <row r="281" ht="19.5" customHeight="1" spans="1:9">
      <c r="A281" s="25"/>
      <c r="B281" s="19"/>
      <c r="C281" s="20" t="s">
        <v>1397</v>
      </c>
      <c r="D281" s="21">
        <v>21675</v>
      </c>
      <c r="F281" s="22">
        <v>5810</v>
      </c>
      <c r="G281" s="23">
        <v>15864.75</v>
      </c>
      <c r="H281" s="23" t="s">
        <v>1398</v>
      </c>
      <c r="I281" s="9" t="str">
        <f t="shared" si="4"/>
        <v>款</v>
      </c>
    </row>
    <row r="282" ht="19.5" customHeight="1" spans="1:9">
      <c r="A282" s="25"/>
      <c r="B282" s="19"/>
      <c r="C282" s="20" t="s">
        <v>1399</v>
      </c>
      <c r="D282" s="21">
        <v>5810</v>
      </c>
      <c r="F282" s="22">
        <v>5810</v>
      </c>
      <c r="G282" s="23"/>
      <c r="H282" s="23" t="s">
        <v>1400</v>
      </c>
      <c r="I282" s="9" t="str">
        <f t="shared" si="4"/>
        <v>项</v>
      </c>
    </row>
    <row r="283" ht="19.5" customHeight="1" spans="1:9">
      <c r="A283" s="24"/>
      <c r="B283" s="19"/>
      <c r="C283" s="20" t="s">
        <v>1401</v>
      </c>
      <c r="D283" s="21">
        <v>15302</v>
      </c>
      <c r="F283" s="22">
        <v>0</v>
      </c>
      <c r="G283" s="23">
        <v>15302.46</v>
      </c>
      <c r="H283" s="23" t="s">
        <v>1402</v>
      </c>
      <c r="I283" s="9" t="str">
        <f t="shared" si="4"/>
        <v>项</v>
      </c>
    </row>
    <row r="284" ht="19.5" customHeight="1" spans="1:9">
      <c r="A284" s="25"/>
      <c r="B284" s="19"/>
      <c r="C284" s="20" t="s">
        <v>1403</v>
      </c>
      <c r="D284" s="21">
        <v>562</v>
      </c>
      <c r="F284" s="22">
        <v>0</v>
      </c>
      <c r="G284" s="23">
        <v>562.29</v>
      </c>
      <c r="H284" s="23" t="s">
        <v>1404</v>
      </c>
      <c r="I284" s="9" t="str">
        <f t="shared" si="4"/>
        <v>项</v>
      </c>
    </row>
    <row r="285" ht="19.5" customHeight="1" spans="1:9">
      <c r="A285" s="25"/>
      <c r="B285" s="19"/>
      <c r="C285" s="20" t="s">
        <v>1405</v>
      </c>
      <c r="D285" s="21">
        <v>89247</v>
      </c>
      <c r="F285" s="22">
        <v>84635</v>
      </c>
      <c r="G285" s="23">
        <v>4611.67</v>
      </c>
      <c r="H285" s="23" t="s">
        <v>1406</v>
      </c>
      <c r="I285" s="9" t="str">
        <f t="shared" si="4"/>
        <v>款</v>
      </c>
    </row>
    <row r="286" ht="19.5" customHeight="1" spans="1:9">
      <c r="A286" s="25"/>
      <c r="B286" s="19"/>
      <c r="C286" s="20" t="s">
        <v>1407</v>
      </c>
      <c r="D286" s="21">
        <v>89247</v>
      </c>
      <c r="F286" s="22">
        <v>84635</v>
      </c>
      <c r="G286" s="23">
        <v>4611.67</v>
      </c>
      <c r="H286" s="23" t="s">
        <v>1408</v>
      </c>
      <c r="I286" s="9" t="str">
        <f t="shared" si="4"/>
        <v>项</v>
      </c>
    </row>
    <row r="287" ht="19.5" customHeight="1" spans="1:9">
      <c r="A287" s="25"/>
      <c r="B287" s="19"/>
      <c r="C287" s="20" t="s">
        <v>37</v>
      </c>
      <c r="D287" s="21">
        <v>98609</v>
      </c>
      <c r="F287" s="22">
        <v>4475</v>
      </c>
      <c r="G287" s="23">
        <v>94133.54</v>
      </c>
      <c r="H287" s="23" t="s">
        <v>428</v>
      </c>
      <c r="I287" s="9" t="str">
        <f t="shared" si="4"/>
        <v>类</v>
      </c>
    </row>
    <row r="288" ht="19.5" customHeight="1" spans="1:9">
      <c r="A288" s="18"/>
      <c r="B288" s="19"/>
      <c r="C288" s="20" t="s">
        <v>1409</v>
      </c>
      <c r="D288" s="21">
        <v>2381</v>
      </c>
      <c r="F288" s="22">
        <v>0</v>
      </c>
      <c r="G288" s="23">
        <v>2381.31</v>
      </c>
      <c r="H288" s="23" t="s">
        <v>1410</v>
      </c>
      <c r="I288" s="9" t="str">
        <f t="shared" si="4"/>
        <v>款</v>
      </c>
    </row>
    <row r="289" ht="19.5" customHeight="1" spans="1:9">
      <c r="A289" s="24"/>
      <c r="B289" s="19"/>
      <c r="C289" s="20" t="s">
        <v>1411</v>
      </c>
      <c r="D289" s="21">
        <v>1697</v>
      </c>
      <c r="F289" s="22">
        <v>0</v>
      </c>
      <c r="G289" s="23">
        <v>1696.51</v>
      </c>
      <c r="H289" s="23" t="s">
        <v>1412</v>
      </c>
      <c r="I289" s="9" t="str">
        <f t="shared" si="4"/>
        <v>项</v>
      </c>
    </row>
    <row r="290" ht="19.5" customHeight="1" spans="1:9">
      <c r="A290" s="25"/>
      <c r="B290" s="19"/>
      <c r="C290" s="20" t="s">
        <v>1413</v>
      </c>
      <c r="D290" s="21">
        <v>351</v>
      </c>
      <c r="F290" s="22">
        <v>0</v>
      </c>
      <c r="G290" s="23">
        <v>350.9</v>
      </c>
      <c r="H290" s="23" t="s">
        <v>1414</v>
      </c>
      <c r="I290" s="9" t="str">
        <f t="shared" si="4"/>
        <v>项</v>
      </c>
    </row>
    <row r="291" ht="19.5" customHeight="1" spans="1:9">
      <c r="A291" s="25"/>
      <c r="B291" s="19"/>
      <c r="C291" s="20" t="s">
        <v>1415</v>
      </c>
      <c r="D291" s="21">
        <v>334</v>
      </c>
      <c r="F291" s="22">
        <v>0</v>
      </c>
      <c r="G291" s="23">
        <v>333.9</v>
      </c>
      <c r="H291" s="23" t="s">
        <v>1416</v>
      </c>
      <c r="I291" s="9" t="str">
        <f t="shared" si="4"/>
        <v>项</v>
      </c>
    </row>
    <row r="292" ht="19.5" customHeight="1" spans="1:9">
      <c r="A292" s="26"/>
      <c r="B292" s="27"/>
      <c r="C292" s="28" t="s">
        <v>1417</v>
      </c>
      <c r="D292" s="29">
        <v>4500</v>
      </c>
      <c r="F292" s="22">
        <v>0</v>
      </c>
      <c r="G292" s="23">
        <v>4500</v>
      </c>
      <c r="H292" s="23" t="s">
        <v>1418</v>
      </c>
      <c r="I292" s="9" t="str">
        <f t="shared" si="4"/>
        <v>款</v>
      </c>
    </row>
    <row r="293" ht="19.5" customHeight="1" spans="1:9">
      <c r="A293" s="25"/>
      <c r="B293" s="19"/>
      <c r="C293" s="20" t="s">
        <v>1419</v>
      </c>
      <c r="D293" s="21">
        <v>3500</v>
      </c>
      <c r="F293" s="22">
        <v>0</v>
      </c>
      <c r="G293" s="23">
        <v>3500</v>
      </c>
      <c r="H293" s="23" t="s">
        <v>1420</v>
      </c>
      <c r="I293" s="9" t="str">
        <f t="shared" si="4"/>
        <v>项</v>
      </c>
    </row>
    <row r="294" ht="19.5" customHeight="1" spans="1:9">
      <c r="A294" s="25"/>
      <c r="B294" s="19"/>
      <c r="C294" s="20" t="s">
        <v>1421</v>
      </c>
      <c r="D294" s="21">
        <v>1000</v>
      </c>
      <c r="F294" s="22">
        <v>0</v>
      </c>
      <c r="G294" s="23">
        <v>1000</v>
      </c>
      <c r="H294" s="23" t="s">
        <v>1422</v>
      </c>
      <c r="I294" s="9" t="str">
        <f t="shared" si="4"/>
        <v>项</v>
      </c>
    </row>
    <row r="295" ht="19.5" customHeight="1" spans="1:9">
      <c r="A295" s="18"/>
      <c r="B295" s="19"/>
      <c r="C295" s="20" t="s">
        <v>1423</v>
      </c>
      <c r="D295" s="21">
        <v>35579</v>
      </c>
      <c r="F295" s="22">
        <v>2580</v>
      </c>
      <c r="G295" s="23">
        <v>32999.43</v>
      </c>
      <c r="H295" s="23" t="s">
        <v>1424</v>
      </c>
      <c r="I295" s="9" t="str">
        <f t="shared" si="4"/>
        <v>款</v>
      </c>
    </row>
    <row r="296" ht="19.5" customHeight="1" spans="1:9">
      <c r="A296" s="25"/>
      <c r="B296" s="19"/>
      <c r="C296" s="20" t="s">
        <v>1425</v>
      </c>
      <c r="D296" s="21">
        <v>12248</v>
      </c>
      <c r="F296" s="22">
        <v>0</v>
      </c>
      <c r="G296" s="23">
        <v>12247.86</v>
      </c>
      <c r="H296" s="23" t="s">
        <v>1426</v>
      </c>
      <c r="I296" s="9" t="str">
        <f t="shared" si="4"/>
        <v>项</v>
      </c>
    </row>
    <row r="297" ht="19.5" customHeight="1" spans="1:9">
      <c r="A297" s="25"/>
      <c r="B297" s="19"/>
      <c r="C297" s="20" t="s">
        <v>1427</v>
      </c>
      <c r="D297" s="21">
        <v>20248</v>
      </c>
      <c r="F297" s="22">
        <v>2580</v>
      </c>
      <c r="G297" s="23">
        <v>17667.57</v>
      </c>
      <c r="H297" s="23" t="s">
        <v>1428</v>
      </c>
      <c r="I297" s="9" t="str">
        <f t="shared" si="4"/>
        <v>项</v>
      </c>
    </row>
    <row r="298" ht="19.5" customHeight="1" spans="1:9">
      <c r="A298" s="25"/>
      <c r="B298" s="19"/>
      <c r="C298" s="20" t="s">
        <v>1429</v>
      </c>
      <c r="D298" s="21">
        <v>2600</v>
      </c>
      <c r="F298" s="22">
        <v>0</v>
      </c>
      <c r="G298" s="23">
        <v>2600</v>
      </c>
      <c r="H298" s="23" t="s">
        <v>1430</v>
      </c>
      <c r="I298" s="9" t="str">
        <f t="shared" si="4"/>
        <v>项</v>
      </c>
    </row>
    <row r="299" ht="19.5" customHeight="1" spans="1:9">
      <c r="A299" s="25"/>
      <c r="B299" s="19"/>
      <c r="C299" s="20" t="s">
        <v>1431</v>
      </c>
      <c r="D299" s="21">
        <v>484</v>
      </c>
      <c r="F299" s="22">
        <v>0</v>
      </c>
      <c r="G299" s="23">
        <v>484</v>
      </c>
      <c r="H299" s="23" t="s">
        <v>1432</v>
      </c>
      <c r="I299" s="9" t="str">
        <f t="shared" si="4"/>
        <v>项</v>
      </c>
    </row>
    <row r="300" ht="19.5" customHeight="1" spans="1:9">
      <c r="A300" s="25"/>
      <c r="B300" s="19"/>
      <c r="C300" s="20" t="s">
        <v>1433</v>
      </c>
      <c r="D300" s="21">
        <v>23891</v>
      </c>
      <c r="F300" s="22">
        <v>0</v>
      </c>
      <c r="G300" s="23">
        <v>23890.93</v>
      </c>
      <c r="H300" s="23" t="s">
        <v>1434</v>
      </c>
      <c r="I300" s="9" t="str">
        <f t="shared" si="4"/>
        <v>款</v>
      </c>
    </row>
    <row r="301" ht="19.5" customHeight="1" spans="1:9">
      <c r="A301" s="25"/>
      <c r="B301" s="19"/>
      <c r="C301" s="20" t="s">
        <v>1435</v>
      </c>
      <c r="D301" s="21">
        <v>97</v>
      </c>
      <c r="F301" s="22">
        <v>0</v>
      </c>
      <c r="G301" s="23">
        <v>96.8</v>
      </c>
      <c r="H301" s="23" t="s">
        <v>1436</v>
      </c>
      <c r="I301" s="9" t="str">
        <f t="shared" si="4"/>
        <v>项</v>
      </c>
    </row>
    <row r="302" ht="19.5" customHeight="1" spans="1:9">
      <c r="A302" s="18"/>
      <c r="B302" s="19"/>
      <c r="C302" s="20" t="s">
        <v>1437</v>
      </c>
      <c r="D302" s="21">
        <v>11420</v>
      </c>
      <c r="F302" s="22">
        <v>0</v>
      </c>
      <c r="G302" s="23">
        <v>11420</v>
      </c>
      <c r="H302" s="23" t="s">
        <v>1438</v>
      </c>
      <c r="I302" s="9" t="str">
        <f t="shared" si="4"/>
        <v>项</v>
      </c>
    </row>
    <row r="303" ht="19.5" customHeight="1" spans="1:9">
      <c r="A303" s="24"/>
      <c r="B303" s="19"/>
      <c r="C303" s="20" t="s">
        <v>1439</v>
      </c>
      <c r="D303" s="21">
        <v>7200</v>
      </c>
      <c r="F303" s="22">
        <v>0</v>
      </c>
      <c r="G303" s="23">
        <v>7200</v>
      </c>
      <c r="H303" s="23" t="s">
        <v>1440</v>
      </c>
      <c r="I303" s="9" t="str">
        <f t="shared" si="4"/>
        <v>项</v>
      </c>
    </row>
    <row r="304" ht="19.5" customHeight="1" spans="1:9">
      <c r="A304" s="25"/>
      <c r="B304" s="19"/>
      <c r="C304" s="20" t="s">
        <v>1441</v>
      </c>
      <c r="D304" s="21">
        <v>5174</v>
      </c>
      <c r="F304" s="22">
        <v>0</v>
      </c>
      <c r="G304" s="23">
        <v>5174.13</v>
      </c>
      <c r="H304" s="23" t="s">
        <v>1442</v>
      </c>
      <c r="I304" s="9" t="str">
        <f t="shared" si="4"/>
        <v>项</v>
      </c>
    </row>
    <row r="305" ht="19.5" customHeight="1" spans="1:9">
      <c r="A305" s="25"/>
      <c r="B305" s="19"/>
      <c r="C305" s="20" t="s">
        <v>1443</v>
      </c>
      <c r="D305" s="21">
        <v>1602</v>
      </c>
      <c r="F305" s="22">
        <v>0</v>
      </c>
      <c r="G305" s="23">
        <v>1602.09</v>
      </c>
      <c r="H305" s="23" t="s">
        <v>1444</v>
      </c>
      <c r="I305" s="9" t="str">
        <f t="shared" si="4"/>
        <v>款</v>
      </c>
    </row>
    <row r="306" ht="19.5" customHeight="1" spans="1:9">
      <c r="A306" s="25"/>
      <c r="B306" s="19"/>
      <c r="C306" s="20" t="s">
        <v>1445</v>
      </c>
      <c r="D306" s="21">
        <v>507</v>
      </c>
      <c r="F306" s="22">
        <v>0</v>
      </c>
      <c r="G306" s="23">
        <v>507.09</v>
      </c>
      <c r="H306" s="23" t="s">
        <v>1446</v>
      </c>
      <c r="I306" s="9" t="str">
        <f t="shared" si="4"/>
        <v>项</v>
      </c>
    </row>
    <row r="307" ht="19.5" customHeight="1" spans="1:9">
      <c r="A307" s="25"/>
      <c r="B307" s="19"/>
      <c r="C307" s="20" t="s">
        <v>1447</v>
      </c>
      <c r="D307" s="21">
        <v>1000</v>
      </c>
      <c r="F307" s="22">
        <v>0</v>
      </c>
      <c r="G307" s="23">
        <v>1000</v>
      </c>
      <c r="H307" s="23" t="s">
        <v>1448</v>
      </c>
      <c r="I307" s="9" t="str">
        <f t="shared" si="4"/>
        <v>项</v>
      </c>
    </row>
    <row r="308" ht="19.5" customHeight="1" spans="1:9">
      <c r="A308" s="25"/>
      <c r="B308" s="19"/>
      <c r="C308" s="20" t="s">
        <v>1449</v>
      </c>
      <c r="D308" s="21">
        <v>95</v>
      </c>
      <c r="F308" s="22">
        <v>0</v>
      </c>
      <c r="G308" s="23">
        <v>95</v>
      </c>
      <c r="H308" s="23" t="s">
        <v>1450</v>
      </c>
      <c r="I308" s="9" t="str">
        <f t="shared" si="4"/>
        <v>项</v>
      </c>
    </row>
    <row r="309" ht="19.5" customHeight="1" spans="1:9">
      <c r="A309" s="18"/>
      <c r="B309" s="19"/>
      <c r="C309" s="20" t="s">
        <v>1451</v>
      </c>
      <c r="D309" s="21">
        <v>6502</v>
      </c>
      <c r="F309" s="22">
        <v>0</v>
      </c>
      <c r="G309" s="23">
        <v>6502.09</v>
      </c>
      <c r="H309" s="23" t="s">
        <v>1452</v>
      </c>
      <c r="I309" s="9" t="str">
        <f t="shared" si="4"/>
        <v>款</v>
      </c>
    </row>
    <row r="310" ht="19.5" customHeight="1" spans="1:9">
      <c r="A310" s="24"/>
      <c r="B310" s="19"/>
      <c r="C310" s="20" t="s">
        <v>1453</v>
      </c>
      <c r="D310" s="21">
        <v>3205</v>
      </c>
      <c r="F310" s="22">
        <v>0</v>
      </c>
      <c r="G310" s="23">
        <v>3204.95</v>
      </c>
      <c r="H310" s="23" t="s">
        <v>1454</v>
      </c>
      <c r="I310" s="9" t="str">
        <f t="shared" si="4"/>
        <v>项</v>
      </c>
    </row>
    <row r="311" ht="19.5" customHeight="1" spans="1:9">
      <c r="A311" s="25"/>
      <c r="B311" s="19"/>
      <c r="C311" s="20" t="s">
        <v>1455</v>
      </c>
      <c r="D311" s="21">
        <v>3132</v>
      </c>
      <c r="E311" s="36"/>
      <c r="F311" s="22">
        <v>0</v>
      </c>
      <c r="G311" s="23">
        <v>3132.14</v>
      </c>
      <c r="H311" s="23" t="s">
        <v>1456</v>
      </c>
      <c r="I311" s="9" t="str">
        <f t="shared" si="4"/>
        <v>项</v>
      </c>
    </row>
    <row r="312" ht="19.5" customHeight="1" spans="1:9">
      <c r="A312" s="25"/>
      <c r="B312" s="19"/>
      <c r="C312" s="20" t="s">
        <v>1457</v>
      </c>
      <c r="D312" s="21">
        <v>165</v>
      </c>
      <c r="F312" s="22">
        <v>0</v>
      </c>
      <c r="G312" s="23">
        <v>165</v>
      </c>
      <c r="H312" s="23" t="s">
        <v>1458</v>
      </c>
      <c r="I312" s="9" t="str">
        <f t="shared" si="4"/>
        <v>项</v>
      </c>
    </row>
    <row r="313" ht="19.5" customHeight="1" spans="1:9">
      <c r="A313" s="24"/>
      <c r="B313" s="19"/>
      <c r="C313" s="20" t="s">
        <v>1459</v>
      </c>
      <c r="D313" s="21">
        <v>5968</v>
      </c>
      <c r="F313" s="22">
        <v>952</v>
      </c>
      <c r="G313" s="23">
        <v>5015.69</v>
      </c>
      <c r="H313" s="23" t="s">
        <v>1460</v>
      </c>
      <c r="I313" s="9" t="str">
        <f t="shared" si="4"/>
        <v>款</v>
      </c>
    </row>
    <row r="314" ht="19.5" customHeight="1" spans="1:9">
      <c r="A314" s="25"/>
      <c r="B314" s="19"/>
      <c r="C314" s="20" t="s">
        <v>1461</v>
      </c>
      <c r="D314" s="21">
        <v>238</v>
      </c>
      <c r="F314" s="22">
        <v>0</v>
      </c>
      <c r="G314" s="23">
        <v>237.79</v>
      </c>
      <c r="H314" s="23" t="s">
        <v>1462</v>
      </c>
      <c r="I314" s="9" t="str">
        <f t="shared" si="4"/>
        <v>项</v>
      </c>
    </row>
    <row r="315" ht="19.5" customHeight="1" spans="1:9">
      <c r="A315" s="25"/>
      <c r="B315" s="19"/>
      <c r="C315" s="20" t="s">
        <v>1463</v>
      </c>
      <c r="D315" s="21">
        <v>2904</v>
      </c>
      <c r="F315" s="22">
        <v>0</v>
      </c>
      <c r="G315" s="23">
        <v>2904</v>
      </c>
      <c r="H315" s="23" t="s">
        <v>1464</v>
      </c>
      <c r="I315" s="9" t="str">
        <f t="shared" si="4"/>
        <v>项</v>
      </c>
    </row>
    <row r="316" ht="19.5" customHeight="1" spans="1:9">
      <c r="A316" s="18"/>
      <c r="B316" s="19"/>
      <c r="C316" s="20" t="s">
        <v>1465</v>
      </c>
      <c r="D316" s="21">
        <v>377</v>
      </c>
      <c r="F316" s="22">
        <v>0</v>
      </c>
      <c r="G316" s="23">
        <v>377.15</v>
      </c>
      <c r="H316" s="23" t="s">
        <v>1466</v>
      </c>
      <c r="I316" s="9" t="str">
        <f t="shared" si="4"/>
        <v>项</v>
      </c>
    </row>
    <row r="317" ht="19.5" customHeight="1" spans="1:9">
      <c r="A317" s="24"/>
      <c r="B317" s="19"/>
      <c r="C317" s="20" t="s">
        <v>1467</v>
      </c>
      <c r="D317" s="21">
        <v>428</v>
      </c>
      <c r="F317" s="22">
        <v>0</v>
      </c>
      <c r="G317" s="23">
        <v>428</v>
      </c>
      <c r="H317" s="23" t="s">
        <v>1468</v>
      </c>
      <c r="I317" s="9" t="str">
        <f t="shared" si="4"/>
        <v>项</v>
      </c>
    </row>
    <row r="318" ht="19.5" customHeight="1" spans="1:9">
      <c r="A318" s="25"/>
      <c r="B318" s="19"/>
      <c r="C318" s="20" t="s">
        <v>1469</v>
      </c>
      <c r="D318" s="21">
        <v>1069</v>
      </c>
      <c r="F318" s="22">
        <v>0</v>
      </c>
      <c r="G318" s="23">
        <v>1068.75</v>
      </c>
      <c r="H318" s="23" t="s">
        <v>1470</v>
      </c>
      <c r="I318" s="9" t="str">
        <f t="shared" si="4"/>
        <v>项</v>
      </c>
    </row>
    <row r="319" ht="19.5" customHeight="1" spans="1:9">
      <c r="A319" s="25"/>
      <c r="B319" s="19"/>
      <c r="C319" s="20" t="s">
        <v>1471</v>
      </c>
      <c r="D319" s="21">
        <v>952</v>
      </c>
      <c r="F319" s="22">
        <v>952</v>
      </c>
      <c r="G319" s="23"/>
      <c r="H319" s="23" t="s">
        <v>1472</v>
      </c>
      <c r="I319" s="9" t="str">
        <f t="shared" si="4"/>
        <v>项</v>
      </c>
    </row>
    <row r="320" ht="19.5" customHeight="1" spans="1:9">
      <c r="A320" s="25"/>
      <c r="B320" s="19"/>
      <c r="C320" s="20" t="s">
        <v>1473</v>
      </c>
      <c r="D320" s="21">
        <v>1126</v>
      </c>
      <c r="F320" s="22">
        <v>0</v>
      </c>
      <c r="G320" s="23">
        <v>1126</v>
      </c>
      <c r="H320" s="23" t="s">
        <v>1474</v>
      </c>
      <c r="I320" s="9" t="str">
        <f t="shared" si="4"/>
        <v>款</v>
      </c>
    </row>
    <row r="321" ht="19.5" customHeight="1" spans="1:9">
      <c r="A321" s="25"/>
      <c r="B321" s="19"/>
      <c r="C321" s="20" t="s">
        <v>1475</v>
      </c>
      <c r="D321" s="21">
        <v>1100</v>
      </c>
      <c r="F321" s="22">
        <v>0</v>
      </c>
      <c r="G321" s="23">
        <v>1100</v>
      </c>
      <c r="H321" s="23" t="s">
        <v>1476</v>
      </c>
      <c r="I321" s="9" t="str">
        <f t="shared" si="4"/>
        <v>项</v>
      </c>
    </row>
    <row r="322" ht="19.5" customHeight="1" spans="1:9">
      <c r="A322" s="25"/>
      <c r="B322" s="19"/>
      <c r="C322" s="20" t="s">
        <v>1477</v>
      </c>
      <c r="D322" s="21">
        <v>26</v>
      </c>
      <c r="F322" s="22">
        <v>0</v>
      </c>
      <c r="G322" s="23">
        <v>26</v>
      </c>
      <c r="H322" s="23" t="s">
        <v>1478</v>
      </c>
      <c r="I322" s="9" t="str">
        <f t="shared" si="4"/>
        <v>项</v>
      </c>
    </row>
    <row r="323" ht="19.5" customHeight="1" spans="1:9">
      <c r="A323" s="18"/>
      <c r="B323" s="19"/>
      <c r="C323" s="20" t="s">
        <v>1479</v>
      </c>
      <c r="D323" s="21">
        <v>17059</v>
      </c>
      <c r="F323" s="22">
        <v>943</v>
      </c>
      <c r="G323" s="23">
        <v>16116</v>
      </c>
      <c r="H323" s="23" t="s">
        <v>1480</v>
      </c>
      <c r="I323" s="9" t="str">
        <f t="shared" si="4"/>
        <v>款</v>
      </c>
    </row>
    <row r="324" ht="19.5" customHeight="1" spans="1:9">
      <c r="A324" s="30"/>
      <c r="B324" s="27"/>
      <c r="C324" s="28" t="s">
        <v>1481</v>
      </c>
      <c r="D324" s="29">
        <v>700</v>
      </c>
      <c r="F324" s="22">
        <v>0</v>
      </c>
      <c r="G324" s="23">
        <v>700</v>
      </c>
      <c r="H324" s="23" t="s">
        <v>1482</v>
      </c>
      <c r="I324" s="9" t="str">
        <f t="shared" si="4"/>
        <v>项</v>
      </c>
    </row>
    <row r="325" ht="19.5" customHeight="1" spans="1:9">
      <c r="A325" s="25"/>
      <c r="B325" s="19"/>
      <c r="C325" s="20" t="s">
        <v>1483</v>
      </c>
      <c r="D325" s="21">
        <v>16359</v>
      </c>
      <c r="F325" s="22">
        <v>943</v>
      </c>
      <c r="G325" s="23">
        <v>15416</v>
      </c>
      <c r="H325" s="23" t="s">
        <v>1484</v>
      </c>
      <c r="I325" s="9" t="str">
        <f t="shared" si="4"/>
        <v>项</v>
      </c>
    </row>
    <row r="326" ht="19.5" customHeight="1" spans="1:9">
      <c r="A326" s="25"/>
      <c r="B326" s="19"/>
      <c r="C326" s="20" t="s">
        <v>38</v>
      </c>
      <c r="D326" s="21">
        <v>199418</v>
      </c>
      <c r="F326" s="22">
        <v>27432</v>
      </c>
      <c r="G326" s="23">
        <v>171985.84</v>
      </c>
      <c r="H326" s="23" t="s">
        <v>440</v>
      </c>
      <c r="I326" s="9" t="str">
        <f t="shared" ref="I326:I389" si="5">IF(LEN(H326)=3,"类",IF(LEN(H326)=5,"款","项"))</f>
        <v>类</v>
      </c>
    </row>
    <row r="327" ht="19.5" customHeight="1" spans="1:9">
      <c r="A327" s="18"/>
      <c r="B327" s="19"/>
      <c r="C327" s="20" t="s">
        <v>1485</v>
      </c>
      <c r="D327" s="21">
        <v>34323</v>
      </c>
      <c r="F327" s="22">
        <v>1424</v>
      </c>
      <c r="G327" s="23">
        <v>32898.68</v>
      </c>
      <c r="H327" s="23" t="s">
        <v>1486</v>
      </c>
      <c r="I327" s="9" t="str">
        <f t="shared" si="5"/>
        <v>款</v>
      </c>
    </row>
    <row r="328" ht="19.5" customHeight="1" spans="1:9">
      <c r="A328" s="25"/>
      <c r="B328" s="19"/>
      <c r="C328" s="20" t="s">
        <v>1487</v>
      </c>
      <c r="D328" s="21">
        <v>972</v>
      </c>
      <c r="F328" s="22">
        <v>0</v>
      </c>
      <c r="G328" s="23">
        <v>971.99</v>
      </c>
      <c r="H328" s="23" t="s">
        <v>1488</v>
      </c>
      <c r="I328" s="9" t="str">
        <f t="shared" si="5"/>
        <v>项</v>
      </c>
    </row>
    <row r="329" ht="19.5" customHeight="1" spans="1:9">
      <c r="A329" s="25"/>
      <c r="B329" s="19"/>
      <c r="C329" s="20" t="s">
        <v>1489</v>
      </c>
      <c r="D329" s="21">
        <v>140</v>
      </c>
      <c r="F329" s="22">
        <v>0</v>
      </c>
      <c r="G329" s="23">
        <v>139.98</v>
      </c>
      <c r="H329" s="23" t="s">
        <v>1490</v>
      </c>
      <c r="I329" s="9" t="str">
        <f t="shared" si="5"/>
        <v>项</v>
      </c>
    </row>
    <row r="330" ht="19.5" customHeight="1" spans="1:9">
      <c r="A330" s="18"/>
      <c r="B330" s="19"/>
      <c r="C330" s="20" t="s">
        <v>1491</v>
      </c>
      <c r="D330" s="21">
        <v>1508</v>
      </c>
      <c r="F330" s="22">
        <v>0</v>
      </c>
      <c r="G330" s="23">
        <v>1507.63</v>
      </c>
      <c r="H330" s="23" t="s">
        <v>1492</v>
      </c>
      <c r="I330" s="9" t="str">
        <f t="shared" si="5"/>
        <v>项</v>
      </c>
    </row>
    <row r="331" ht="19.5" customHeight="1" spans="1:9">
      <c r="A331" s="24"/>
      <c r="B331" s="19"/>
      <c r="C331" s="20" t="s">
        <v>1493</v>
      </c>
      <c r="D331" s="21">
        <v>261</v>
      </c>
      <c r="F331" s="22">
        <v>0</v>
      </c>
      <c r="G331" s="23">
        <v>261.33</v>
      </c>
      <c r="H331" s="23" t="s">
        <v>1494</v>
      </c>
      <c r="I331" s="9" t="str">
        <f t="shared" si="5"/>
        <v>项</v>
      </c>
    </row>
    <row r="332" ht="19.5" customHeight="1" spans="1:9">
      <c r="A332" s="18"/>
      <c r="B332" s="19"/>
      <c r="C332" s="20" t="s">
        <v>1495</v>
      </c>
      <c r="D332" s="21">
        <v>6944</v>
      </c>
      <c r="F332" s="22">
        <v>0</v>
      </c>
      <c r="G332" s="23">
        <v>6943.53</v>
      </c>
      <c r="H332" s="23" t="s">
        <v>1496</v>
      </c>
      <c r="I332" s="9" t="str">
        <f t="shared" si="5"/>
        <v>项</v>
      </c>
    </row>
    <row r="333" ht="19.5" customHeight="1" spans="1:9">
      <c r="A333" s="24"/>
      <c r="B333" s="19"/>
      <c r="C333" s="20" t="s">
        <v>1497</v>
      </c>
      <c r="D333" s="21">
        <v>2651</v>
      </c>
      <c r="F333" s="22">
        <v>0</v>
      </c>
      <c r="G333" s="23">
        <v>2651.35</v>
      </c>
      <c r="H333" s="23" t="s">
        <v>1498</v>
      </c>
      <c r="I333" s="9" t="str">
        <f t="shared" si="5"/>
        <v>项</v>
      </c>
    </row>
    <row r="334" ht="19.5" customHeight="1" spans="1:9">
      <c r="A334" s="25"/>
      <c r="B334" s="19"/>
      <c r="C334" s="20" t="s">
        <v>1499</v>
      </c>
      <c r="D334" s="21">
        <v>691</v>
      </c>
      <c r="F334" s="22">
        <v>0</v>
      </c>
      <c r="G334" s="23">
        <v>690.66</v>
      </c>
      <c r="H334" s="23" t="s">
        <v>1500</v>
      </c>
      <c r="I334" s="9" t="str">
        <f t="shared" si="5"/>
        <v>项</v>
      </c>
    </row>
    <row r="335" ht="19.5" customHeight="1" spans="1:9">
      <c r="A335" s="25"/>
      <c r="B335" s="19"/>
      <c r="C335" s="20" t="s">
        <v>1501</v>
      </c>
      <c r="D335" s="21">
        <v>234</v>
      </c>
      <c r="F335" s="22">
        <v>0</v>
      </c>
      <c r="G335" s="23">
        <v>234</v>
      </c>
      <c r="H335" s="23" t="s">
        <v>1502</v>
      </c>
      <c r="I335" s="9" t="str">
        <f t="shared" si="5"/>
        <v>项</v>
      </c>
    </row>
    <row r="336" ht="19.5" customHeight="1" spans="1:9">
      <c r="A336" s="25"/>
      <c r="B336" s="19"/>
      <c r="C336" s="20" t="s">
        <v>1503</v>
      </c>
      <c r="D336" s="21">
        <v>1574</v>
      </c>
      <c r="F336" s="22">
        <v>0</v>
      </c>
      <c r="G336" s="23">
        <v>1574</v>
      </c>
      <c r="H336" s="23" t="s">
        <v>1504</v>
      </c>
      <c r="I336" s="9" t="str">
        <f t="shared" si="5"/>
        <v>项</v>
      </c>
    </row>
    <row r="337" ht="19.5" customHeight="1" spans="1:9">
      <c r="A337" s="25"/>
      <c r="B337" s="19"/>
      <c r="C337" s="20" t="s">
        <v>1505</v>
      </c>
      <c r="D337" s="21">
        <v>113</v>
      </c>
      <c r="F337" s="22">
        <v>0</v>
      </c>
      <c r="G337" s="23">
        <v>113</v>
      </c>
      <c r="H337" s="23" t="s">
        <v>1506</v>
      </c>
      <c r="I337" s="9" t="str">
        <f t="shared" si="5"/>
        <v>项</v>
      </c>
    </row>
    <row r="338" ht="19.5" customHeight="1" spans="1:9">
      <c r="A338" s="25"/>
      <c r="B338" s="19"/>
      <c r="C338" s="20" t="s">
        <v>1507</v>
      </c>
      <c r="D338" s="21">
        <v>19235</v>
      </c>
      <c r="F338" s="22">
        <v>1424</v>
      </c>
      <c r="G338" s="23">
        <v>17811.21</v>
      </c>
      <c r="H338" s="23" t="s">
        <v>1508</v>
      </c>
      <c r="I338" s="9" t="str">
        <f t="shared" si="5"/>
        <v>项</v>
      </c>
    </row>
    <row r="339" ht="19.5" customHeight="1" spans="1:9">
      <c r="A339" s="24"/>
      <c r="B339" s="19"/>
      <c r="C339" s="20" t="s">
        <v>1509</v>
      </c>
      <c r="D339" s="21">
        <v>6928</v>
      </c>
      <c r="F339" s="22">
        <v>2456</v>
      </c>
      <c r="G339" s="23">
        <v>4471.98</v>
      </c>
      <c r="H339" s="23" t="s">
        <v>1510</v>
      </c>
      <c r="I339" s="9" t="str">
        <f t="shared" si="5"/>
        <v>款</v>
      </c>
    </row>
    <row r="340" ht="19.5" customHeight="1" spans="1:9">
      <c r="A340" s="25"/>
      <c r="B340" s="19"/>
      <c r="C340" s="20" t="s">
        <v>1511</v>
      </c>
      <c r="D340" s="21">
        <v>267</v>
      </c>
      <c r="F340" s="22">
        <v>0</v>
      </c>
      <c r="G340" s="23">
        <v>267.15</v>
      </c>
      <c r="H340" s="23" t="s">
        <v>1512</v>
      </c>
      <c r="I340" s="9" t="str">
        <f t="shared" si="5"/>
        <v>项</v>
      </c>
    </row>
    <row r="341" ht="19.5" customHeight="1" spans="1:9">
      <c r="A341" s="25"/>
      <c r="B341" s="19"/>
      <c r="C341" s="20" t="s">
        <v>1513</v>
      </c>
      <c r="D341" s="21">
        <v>2256</v>
      </c>
      <c r="F341" s="22">
        <v>0</v>
      </c>
      <c r="G341" s="23">
        <v>2255.85</v>
      </c>
      <c r="H341" s="23" t="s">
        <v>1514</v>
      </c>
      <c r="I341" s="9" t="str">
        <f t="shared" si="5"/>
        <v>项</v>
      </c>
    </row>
    <row r="342" ht="19.5" customHeight="1" spans="1:9">
      <c r="A342" s="25"/>
      <c r="B342" s="19"/>
      <c r="C342" s="20" t="s">
        <v>1515</v>
      </c>
      <c r="D342" s="21">
        <v>3492</v>
      </c>
      <c r="F342" s="22">
        <v>2456</v>
      </c>
      <c r="G342" s="23">
        <v>1035.69</v>
      </c>
      <c r="H342" s="23" t="s">
        <v>1516</v>
      </c>
      <c r="I342" s="9" t="str">
        <f t="shared" si="5"/>
        <v>项</v>
      </c>
    </row>
    <row r="343" ht="19.5" customHeight="1" spans="1:9">
      <c r="A343" s="25"/>
      <c r="B343" s="19"/>
      <c r="C343" s="20" t="s">
        <v>1517</v>
      </c>
      <c r="D343" s="21">
        <v>913</v>
      </c>
      <c r="F343" s="22">
        <v>0</v>
      </c>
      <c r="G343" s="23">
        <v>913.29</v>
      </c>
      <c r="H343" s="23" t="s">
        <v>1518</v>
      </c>
      <c r="I343" s="9" t="str">
        <f t="shared" si="5"/>
        <v>项</v>
      </c>
    </row>
    <row r="344" ht="19.5" customHeight="1" spans="1:9">
      <c r="A344" s="25"/>
      <c r="B344" s="19"/>
      <c r="C344" s="20" t="s">
        <v>1519</v>
      </c>
      <c r="D344" s="21">
        <v>39839</v>
      </c>
      <c r="F344" s="22">
        <v>1488</v>
      </c>
      <c r="G344" s="23">
        <v>38351.02</v>
      </c>
      <c r="H344" s="23" t="s">
        <v>1520</v>
      </c>
      <c r="I344" s="9" t="str">
        <f t="shared" si="5"/>
        <v>款</v>
      </c>
    </row>
    <row r="345" ht="19.5" customHeight="1" spans="1:9">
      <c r="A345" s="18"/>
      <c r="B345" s="19"/>
      <c r="C345" s="20" t="s">
        <v>1521</v>
      </c>
      <c r="D345" s="21">
        <v>535</v>
      </c>
      <c r="F345" s="22">
        <v>0</v>
      </c>
      <c r="G345" s="23">
        <v>534.75</v>
      </c>
      <c r="H345" s="23" t="s">
        <v>1522</v>
      </c>
      <c r="I345" s="9" t="str">
        <f t="shared" si="5"/>
        <v>项</v>
      </c>
    </row>
    <row r="346" ht="19.5" customHeight="1" spans="1:9">
      <c r="A346" s="24"/>
      <c r="B346" s="19"/>
      <c r="C346" s="20" t="s">
        <v>1523</v>
      </c>
      <c r="D346" s="21">
        <v>133</v>
      </c>
      <c r="F346" s="22">
        <v>0</v>
      </c>
      <c r="G346" s="23">
        <v>133.23</v>
      </c>
      <c r="H346" s="23" t="s">
        <v>1524</v>
      </c>
      <c r="I346" s="9" t="str">
        <f t="shared" si="5"/>
        <v>项</v>
      </c>
    </row>
    <row r="347" ht="19.5" customHeight="1" spans="1:9">
      <c r="A347" s="25"/>
      <c r="B347" s="19"/>
      <c r="C347" s="20" t="s">
        <v>1525</v>
      </c>
      <c r="D347" s="21">
        <v>10580</v>
      </c>
      <c r="F347" s="22">
        <v>0</v>
      </c>
      <c r="G347" s="23">
        <v>10580</v>
      </c>
      <c r="H347" s="23" t="s">
        <v>1526</v>
      </c>
      <c r="I347" s="9" t="str">
        <f t="shared" si="5"/>
        <v>项</v>
      </c>
    </row>
    <row r="348" ht="19.5" customHeight="1" spans="1:9">
      <c r="A348" s="25"/>
      <c r="B348" s="19"/>
      <c r="C348" s="20" t="s">
        <v>1527</v>
      </c>
      <c r="D348" s="21">
        <v>6068</v>
      </c>
      <c r="F348" s="22">
        <v>0</v>
      </c>
      <c r="G348" s="23">
        <v>6067.77</v>
      </c>
      <c r="H348" s="23" t="s">
        <v>1528</v>
      </c>
      <c r="I348" s="9" t="str">
        <f t="shared" si="5"/>
        <v>项</v>
      </c>
    </row>
    <row r="349" ht="19.5" customHeight="1" spans="1:9">
      <c r="A349" s="25"/>
      <c r="B349" s="19"/>
      <c r="C349" s="20" t="s">
        <v>1529</v>
      </c>
      <c r="D349" s="21">
        <v>20066</v>
      </c>
      <c r="F349" s="22">
        <v>1382</v>
      </c>
      <c r="G349" s="23">
        <v>18684.13</v>
      </c>
      <c r="H349" s="23" t="s">
        <v>1530</v>
      </c>
      <c r="I349" s="9" t="str">
        <f t="shared" si="5"/>
        <v>项</v>
      </c>
    </row>
    <row r="350" ht="19.5" customHeight="1" spans="1:9">
      <c r="A350" s="25"/>
      <c r="B350" s="19"/>
      <c r="C350" s="20" t="s">
        <v>1531</v>
      </c>
      <c r="D350" s="21">
        <v>2275</v>
      </c>
      <c r="F350" s="22">
        <v>0</v>
      </c>
      <c r="G350" s="23">
        <v>2274.64</v>
      </c>
      <c r="H350" s="23" t="s">
        <v>1532</v>
      </c>
      <c r="I350" s="9" t="str">
        <f t="shared" si="5"/>
        <v>项</v>
      </c>
    </row>
    <row r="351" ht="19.5" customHeight="1" spans="1:9">
      <c r="A351" s="25"/>
      <c r="B351" s="19"/>
      <c r="C351" s="20" t="s">
        <v>1533</v>
      </c>
      <c r="D351" s="21">
        <v>183</v>
      </c>
      <c r="F351" s="22">
        <v>106</v>
      </c>
      <c r="G351" s="23">
        <v>76.5</v>
      </c>
      <c r="H351" s="23" t="s">
        <v>1534</v>
      </c>
      <c r="I351" s="9" t="str">
        <f t="shared" si="5"/>
        <v>项</v>
      </c>
    </row>
    <row r="352" ht="19.5" customHeight="1" spans="1:9">
      <c r="A352" s="18"/>
      <c r="B352" s="19"/>
      <c r="C352" s="20" t="s">
        <v>1535</v>
      </c>
      <c r="D352" s="21">
        <v>91718</v>
      </c>
      <c r="F352" s="22">
        <v>22064</v>
      </c>
      <c r="G352" s="23">
        <v>69654.16</v>
      </c>
      <c r="H352" s="23" t="s">
        <v>1536</v>
      </c>
      <c r="I352" s="9" t="str">
        <f t="shared" si="5"/>
        <v>款</v>
      </c>
    </row>
    <row r="353" ht="19.5" customHeight="1" spans="1:9">
      <c r="A353" s="24"/>
      <c r="B353" s="19"/>
      <c r="C353" s="20" t="s">
        <v>1537</v>
      </c>
      <c r="D353" s="21">
        <v>774</v>
      </c>
      <c r="F353" s="22">
        <v>0</v>
      </c>
      <c r="G353" s="23">
        <v>774.05</v>
      </c>
      <c r="H353" s="23" t="s">
        <v>1538</v>
      </c>
      <c r="I353" s="9" t="str">
        <f t="shared" si="5"/>
        <v>项</v>
      </c>
    </row>
    <row r="354" ht="19.5" customHeight="1" spans="1:9">
      <c r="A354" s="25"/>
      <c r="B354" s="19"/>
      <c r="C354" s="20" t="s">
        <v>1539</v>
      </c>
      <c r="D354" s="21">
        <v>701</v>
      </c>
      <c r="F354" s="22">
        <v>0</v>
      </c>
      <c r="G354" s="23">
        <v>700.92</v>
      </c>
      <c r="H354" s="23" t="s">
        <v>1540</v>
      </c>
      <c r="I354" s="9" t="str">
        <f t="shared" si="5"/>
        <v>项</v>
      </c>
    </row>
    <row r="355" ht="19.5" customHeight="1" spans="1:9">
      <c r="A355" s="25"/>
      <c r="B355" s="19"/>
      <c r="C355" s="20" t="s">
        <v>1541</v>
      </c>
      <c r="D355" s="21">
        <v>23349</v>
      </c>
      <c r="F355" s="22">
        <v>0</v>
      </c>
      <c r="G355" s="23">
        <v>23349.05</v>
      </c>
      <c r="H355" s="23" t="s">
        <v>1542</v>
      </c>
      <c r="I355" s="9" t="str">
        <f t="shared" si="5"/>
        <v>项</v>
      </c>
    </row>
    <row r="356" ht="19.5" customHeight="1" spans="1:9">
      <c r="A356" s="26"/>
      <c r="B356" s="27"/>
      <c r="C356" s="28" t="s">
        <v>1543</v>
      </c>
      <c r="D356" s="29">
        <v>30991</v>
      </c>
      <c r="F356" s="22">
        <v>0</v>
      </c>
      <c r="G356" s="23">
        <v>30990.62</v>
      </c>
      <c r="H356" s="23" t="s">
        <v>1544</v>
      </c>
      <c r="I356" s="9" t="str">
        <f t="shared" si="5"/>
        <v>项</v>
      </c>
    </row>
    <row r="357" ht="19.5" customHeight="1" spans="1:9">
      <c r="A357" s="25"/>
      <c r="B357" s="19"/>
      <c r="C357" s="20" t="s">
        <v>1545</v>
      </c>
      <c r="D357" s="21">
        <v>1114</v>
      </c>
      <c r="F357" s="22">
        <v>0</v>
      </c>
      <c r="G357" s="23">
        <v>1114.26</v>
      </c>
      <c r="H357" s="23" t="s">
        <v>1546</v>
      </c>
      <c r="I357" s="9" t="str">
        <f t="shared" si="5"/>
        <v>项</v>
      </c>
    </row>
    <row r="358" ht="19.5" customHeight="1" spans="1:9">
      <c r="A358" s="25"/>
      <c r="B358" s="19"/>
      <c r="C358" s="20" t="s">
        <v>1547</v>
      </c>
      <c r="D358" s="21">
        <v>34789</v>
      </c>
      <c r="F358" s="22">
        <v>22064</v>
      </c>
      <c r="G358" s="23">
        <v>12725.26</v>
      </c>
      <c r="H358" s="23" t="s">
        <v>1548</v>
      </c>
      <c r="I358" s="9" t="str">
        <f t="shared" si="5"/>
        <v>项</v>
      </c>
    </row>
    <row r="359" ht="19.5" customHeight="1" spans="1:9">
      <c r="A359" s="18"/>
      <c r="B359" s="19"/>
      <c r="C359" s="20" t="s">
        <v>1549</v>
      </c>
      <c r="D359" s="21">
        <v>26610</v>
      </c>
      <c r="F359" s="22">
        <v>0</v>
      </c>
      <c r="G359" s="23">
        <v>26610</v>
      </c>
      <c r="H359" s="23" t="s">
        <v>1550</v>
      </c>
      <c r="I359" s="9" t="str">
        <f t="shared" si="5"/>
        <v>款</v>
      </c>
    </row>
    <row r="360" ht="19.5" customHeight="1" spans="1:9">
      <c r="A360" s="24"/>
      <c r="B360" s="19"/>
      <c r="C360" s="20" t="s">
        <v>1551</v>
      </c>
      <c r="D360" s="21">
        <v>818</v>
      </c>
      <c r="F360" s="22">
        <v>0</v>
      </c>
      <c r="G360" s="23">
        <v>817.8</v>
      </c>
      <c r="H360" s="23" t="s">
        <v>1552</v>
      </c>
      <c r="I360" s="9" t="str">
        <f t="shared" si="5"/>
        <v>项</v>
      </c>
    </row>
    <row r="361" ht="19.5" customHeight="1" spans="1:9">
      <c r="A361" s="25"/>
      <c r="B361" s="19"/>
      <c r="C361" s="20" t="s">
        <v>1553</v>
      </c>
      <c r="D361" s="21">
        <v>65</v>
      </c>
      <c r="F361" s="22">
        <v>0</v>
      </c>
      <c r="G361" s="23">
        <v>65</v>
      </c>
      <c r="H361" s="23" t="s">
        <v>1554</v>
      </c>
      <c r="I361" s="9" t="str">
        <f t="shared" si="5"/>
        <v>项</v>
      </c>
    </row>
    <row r="362" ht="19.5" customHeight="1" spans="1:9">
      <c r="A362" s="25"/>
      <c r="B362" s="19"/>
      <c r="C362" s="20" t="s">
        <v>1555</v>
      </c>
      <c r="D362" s="21">
        <v>2775</v>
      </c>
      <c r="F362" s="22">
        <v>0</v>
      </c>
      <c r="G362" s="23">
        <v>2775</v>
      </c>
      <c r="H362" s="23" t="s">
        <v>1556</v>
      </c>
      <c r="I362" s="9" t="str">
        <f t="shared" si="5"/>
        <v>项</v>
      </c>
    </row>
    <row r="363" ht="19.5" customHeight="1" spans="1:9">
      <c r="A363" s="25"/>
      <c r="B363" s="19"/>
      <c r="C363" s="20" t="s">
        <v>1557</v>
      </c>
      <c r="D363" s="21">
        <v>17545</v>
      </c>
      <c r="F363" s="22">
        <v>0</v>
      </c>
      <c r="G363" s="23">
        <v>17545.41</v>
      </c>
      <c r="H363" s="23" t="s">
        <v>1558</v>
      </c>
      <c r="I363" s="9" t="str">
        <f t="shared" si="5"/>
        <v>项</v>
      </c>
    </row>
    <row r="364" ht="19.5" customHeight="1" spans="1:9">
      <c r="A364" s="24"/>
      <c r="B364" s="19"/>
      <c r="C364" s="20" t="s">
        <v>1559</v>
      </c>
      <c r="D364" s="21">
        <v>30</v>
      </c>
      <c r="F364" s="22">
        <v>0</v>
      </c>
      <c r="G364" s="23">
        <v>30</v>
      </c>
      <c r="H364" s="23" t="s">
        <v>1560</v>
      </c>
      <c r="I364" s="9" t="str">
        <f t="shared" si="5"/>
        <v>项</v>
      </c>
    </row>
    <row r="365" ht="19.5" customHeight="1" spans="1:9">
      <c r="A365" s="25"/>
      <c r="B365" s="19"/>
      <c r="C365" s="20" t="s">
        <v>1561</v>
      </c>
      <c r="D365" s="21">
        <v>5377</v>
      </c>
      <c r="F365" s="22">
        <v>0</v>
      </c>
      <c r="G365" s="23">
        <v>5376.79</v>
      </c>
      <c r="H365" s="23" t="s">
        <v>1562</v>
      </c>
      <c r="I365" s="9" t="str">
        <f t="shared" si="5"/>
        <v>项</v>
      </c>
    </row>
    <row r="366" ht="19.5" customHeight="1" spans="1:9">
      <c r="A366" s="25"/>
      <c r="B366" s="19"/>
      <c r="C366" s="20" t="s">
        <v>39</v>
      </c>
      <c r="D366" s="21">
        <v>1232789</v>
      </c>
      <c r="F366" s="22">
        <v>560521</v>
      </c>
      <c r="G366" s="23">
        <v>672267.9</v>
      </c>
      <c r="H366" s="23" t="s">
        <v>449</v>
      </c>
      <c r="I366" s="9" t="str">
        <f t="shared" si="5"/>
        <v>类</v>
      </c>
    </row>
    <row r="367" ht="19.5" customHeight="1" spans="1:9">
      <c r="A367" s="25"/>
      <c r="B367" s="19"/>
      <c r="C367" s="20" t="s">
        <v>1563</v>
      </c>
      <c r="D367" s="21">
        <v>13883</v>
      </c>
      <c r="F367" s="22">
        <v>0</v>
      </c>
      <c r="G367" s="23">
        <v>13882.76</v>
      </c>
      <c r="H367" s="23" t="s">
        <v>1564</v>
      </c>
      <c r="I367" s="9" t="str">
        <f t="shared" si="5"/>
        <v>款</v>
      </c>
    </row>
    <row r="368" ht="19.5" customHeight="1" spans="1:9">
      <c r="A368" s="25"/>
      <c r="B368" s="19"/>
      <c r="C368" s="20" t="s">
        <v>1565</v>
      </c>
      <c r="D368" s="21">
        <v>892</v>
      </c>
      <c r="F368" s="22">
        <v>0</v>
      </c>
      <c r="G368" s="23">
        <v>892.41</v>
      </c>
      <c r="H368" s="23" t="s">
        <v>1566</v>
      </c>
      <c r="I368" s="9" t="str">
        <f t="shared" si="5"/>
        <v>项</v>
      </c>
    </row>
    <row r="369" ht="19.5" customHeight="1" spans="1:9">
      <c r="A369" s="25"/>
      <c r="B369" s="19"/>
      <c r="C369" s="20" t="s">
        <v>1567</v>
      </c>
      <c r="D369" s="21">
        <v>4480</v>
      </c>
      <c r="F369" s="22">
        <v>0</v>
      </c>
      <c r="G369" s="23">
        <v>4480</v>
      </c>
      <c r="H369" s="23" t="s">
        <v>1568</v>
      </c>
      <c r="I369" s="9" t="str">
        <f t="shared" si="5"/>
        <v>项</v>
      </c>
    </row>
    <row r="370" ht="19.5" customHeight="1" spans="1:9">
      <c r="A370" s="18"/>
      <c r="B370" s="19"/>
      <c r="C370" s="20" t="s">
        <v>1569</v>
      </c>
      <c r="D370" s="21">
        <v>1092</v>
      </c>
      <c r="F370" s="22">
        <v>0</v>
      </c>
      <c r="G370" s="23">
        <v>1091.65</v>
      </c>
      <c r="H370" s="23" t="s">
        <v>1570</v>
      </c>
      <c r="I370" s="9" t="str">
        <f t="shared" si="5"/>
        <v>项</v>
      </c>
    </row>
    <row r="371" ht="19.5" customHeight="1" spans="1:9">
      <c r="A371" s="24"/>
      <c r="B371" s="19"/>
      <c r="C371" s="20" t="s">
        <v>1571</v>
      </c>
      <c r="D371" s="21">
        <v>7419</v>
      </c>
      <c r="F371" s="22">
        <v>0</v>
      </c>
      <c r="G371" s="23">
        <v>7418.7</v>
      </c>
      <c r="H371" s="23" t="s">
        <v>1572</v>
      </c>
      <c r="I371" s="9" t="str">
        <f t="shared" si="5"/>
        <v>项</v>
      </c>
    </row>
    <row r="372" ht="19.5" customHeight="1" spans="1:9">
      <c r="A372" s="25"/>
      <c r="B372" s="19"/>
      <c r="C372" s="20" t="s">
        <v>1573</v>
      </c>
      <c r="D372" s="21">
        <v>6332</v>
      </c>
      <c r="F372" s="22">
        <v>0</v>
      </c>
      <c r="G372" s="23">
        <v>6332.13</v>
      </c>
      <c r="H372" s="23" t="s">
        <v>1574</v>
      </c>
      <c r="I372" s="9" t="str">
        <f t="shared" si="5"/>
        <v>款</v>
      </c>
    </row>
    <row r="373" ht="19.5" customHeight="1" spans="1:9">
      <c r="A373" s="18"/>
      <c r="B373" s="19"/>
      <c r="C373" s="20" t="s">
        <v>1575</v>
      </c>
      <c r="D373" s="21">
        <v>1595</v>
      </c>
      <c r="F373" s="22">
        <v>0</v>
      </c>
      <c r="G373" s="23">
        <v>1594.82</v>
      </c>
      <c r="H373" s="23" t="s">
        <v>1576</v>
      </c>
      <c r="I373" s="9" t="str">
        <f t="shared" si="5"/>
        <v>项</v>
      </c>
    </row>
    <row r="374" ht="19.5" customHeight="1" spans="1:9">
      <c r="A374" s="24"/>
      <c r="B374" s="19"/>
      <c r="C374" s="20" t="s">
        <v>1577</v>
      </c>
      <c r="D374" s="21">
        <v>375</v>
      </c>
      <c r="F374" s="22">
        <v>0</v>
      </c>
      <c r="G374" s="23">
        <v>375.28</v>
      </c>
      <c r="H374" s="23" t="s">
        <v>1578</v>
      </c>
      <c r="I374" s="9" t="str">
        <f t="shared" si="5"/>
        <v>项</v>
      </c>
    </row>
    <row r="375" ht="19.5" customHeight="1" spans="1:9">
      <c r="A375" s="24"/>
      <c r="B375" s="19"/>
      <c r="C375" s="20" t="s">
        <v>1579</v>
      </c>
      <c r="D375" s="21">
        <v>1500</v>
      </c>
      <c r="F375" s="22">
        <v>0</v>
      </c>
      <c r="G375" s="23">
        <v>1500</v>
      </c>
      <c r="H375" s="23" t="s">
        <v>1580</v>
      </c>
      <c r="I375" s="9" t="str">
        <f t="shared" si="5"/>
        <v>项</v>
      </c>
    </row>
    <row r="376" ht="19.5" customHeight="1" spans="1:9">
      <c r="A376" s="25"/>
      <c r="B376" s="19"/>
      <c r="C376" s="20" t="s">
        <v>1581</v>
      </c>
      <c r="D376" s="21">
        <v>1088</v>
      </c>
      <c r="F376" s="22">
        <v>0</v>
      </c>
      <c r="G376" s="23">
        <v>1088.03</v>
      </c>
      <c r="H376" s="23" t="s">
        <v>1582</v>
      </c>
      <c r="I376" s="9" t="str">
        <f t="shared" si="5"/>
        <v>项</v>
      </c>
    </row>
    <row r="377" ht="19.5" customHeight="1" spans="1:9">
      <c r="A377" s="25"/>
      <c r="B377" s="19"/>
      <c r="C377" s="20" t="s">
        <v>1583</v>
      </c>
      <c r="D377" s="21">
        <v>220</v>
      </c>
      <c r="F377" s="22">
        <v>0</v>
      </c>
      <c r="G377" s="23">
        <v>220.41</v>
      </c>
      <c r="H377" s="23" t="s">
        <v>1584</v>
      </c>
      <c r="I377" s="9" t="str">
        <f t="shared" si="5"/>
        <v>项</v>
      </c>
    </row>
    <row r="378" ht="19.5" customHeight="1" spans="1:9">
      <c r="A378" s="25"/>
      <c r="B378" s="19"/>
      <c r="C378" s="20" t="s">
        <v>1585</v>
      </c>
      <c r="D378" s="21">
        <v>1554</v>
      </c>
      <c r="F378" s="22">
        <v>0</v>
      </c>
      <c r="G378" s="23">
        <v>1553.59</v>
      </c>
      <c r="H378" s="23" t="s">
        <v>1586</v>
      </c>
      <c r="I378" s="9" t="str">
        <f t="shared" si="5"/>
        <v>项</v>
      </c>
    </row>
    <row r="379" ht="19.5" customHeight="1" spans="1:9">
      <c r="A379" s="25"/>
      <c r="B379" s="19"/>
      <c r="C379" s="20" t="s">
        <v>1587</v>
      </c>
      <c r="D379" s="21">
        <v>579290</v>
      </c>
      <c r="F379" s="22">
        <v>515000</v>
      </c>
      <c r="G379" s="23">
        <v>64290</v>
      </c>
      <c r="H379" s="23" t="s">
        <v>1588</v>
      </c>
      <c r="I379" s="9" t="str">
        <f t="shared" si="5"/>
        <v>款</v>
      </c>
    </row>
    <row r="380" ht="19.5" customHeight="1" spans="1:9">
      <c r="A380" s="18"/>
      <c r="B380" s="19"/>
      <c r="C380" s="20" t="s">
        <v>1589</v>
      </c>
      <c r="D380" s="21">
        <v>525000</v>
      </c>
      <c r="F380" s="22">
        <v>515000</v>
      </c>
      <c r="G380" s="23">
        <v>10000</v>
      </c>
      <c r="H380" s="23" t="s">
        <v>1590</v>
      </c>
      <c r="I380" s="9" t="str">
        <f t="shared" si="5"/>
        <v>项</v>
      </c>
    </row>
    <row r="381" ht="19.5" customHeight="1" spans="1:9">
      <c r="A381" s="25"/>
      <c r="B381" s="19"/>
      <c r="C381" s="20" t="s">
        <v>1591</v>
      </c>
      <c r="D381" s="21">
        <v>54290</v>
      </c>
      <c r="F381" s="22">
        <v>0</v>
      </c>
      <c r="G381" s="23">
        <v>54290</v>
      </c>
      <c r="H381" s="23" t="s">
        <v>1592</v>
      </c>
      <c r="I381" s="9" t="str">
        <f t="shared" si="5"/>
        <v>项</v>
      </c>
    </row>
    <row r="382" ht="19.5" customHeight="1" spans="1:9">
      <c r="A382" s="25"/>
      <c r="B382" s="19"/>
      <c r="C382" s="20" t="s">
        <v>1593</v>
      </c>
      <c r="D382" s="21">
        <v>310953</v>
      </c>
      <c r="F382" s="22">
        <v>0</v>
      </c>
      <c r="G382" s="23">
        <v>310952.55</v>
      </c>
      <c r="H382" s="23" t="s">
        <v>1594</v>
      </c>
      <c r="I382" s="9" t="str">
        <f t="shared" si="5"/>
        <v>款</v>
      </c>
    </row>
    <row r="383" ht="19.5" customHeight="1" spans="1:9">
      <c r="A383" s="25"/>
      <c r="B383" s="19"/>
      <c r="C383" s="20" t="s">
        <v>1595</v>
      </c>
      <c r="D383" s="21">
        <v>125788</v>
      </c>
      <c r="F383" s="22">
        <v>0</v>
      </c>
      <c r="G383" s="23">
        <v>125787.73</v>
      </c>
      <c r="H383" s="23" t="s">
        <v>1596</v>
      </c>
      <c r="I383" s="9" t="str">
        <f t="shared" si="5"/>
        <v>项</v>
      </c>
    </row>
    <row r="384" ht="19.5" customHeight="1" spans="1:9">
      <c r="A384" s="25"/>
      <c r="B384" s="19"/>
      <c r="C384" s="20" t="s">
        <v>1597</v>
      </c>
      <c r="D384" s="21">
        <v>185165</v>
      </c>
      <c r="F384" s="22">
        <v>0</v>
      </c>
      <c r="G384" s="23">
        <v>185164.82</v>
      </c>
      <c r="H384" s="23" t="s">
        <v>1598</v>
      </c>
      <c r="I384" s="9" t="str">
        <f t="shared" si="5"/>
        <v>项</v>
      </c>
    </row>
    <row r="385" ht="19.5" customHeight="1" spans="1:9">
      <c r="A385" s="25"/>
      <c r="B385" s="19"/>
      <c r="C385" s="20" t="s">
        <v>1599</v>
      </c>
      <c r="D385" s="21">
        <v>20849</v>
      </c>
      <c r="F385" s="22">
        <v>0</v>
      </c>
      <c r="G385" s="23">
        <v>20849</v>
      </c>
      <c r="H385" s="23" t="s">
        <v>1600</v>
      </c>
      <c r="I385" s="9" t="str">
        <f t="shared" si="5"/>
        <v>款</v>
      </c>
    </row>
    <row r="386" ht="19.5" customHeight="1" spans="1:9">
      <c r="A386" s="18"/>
      <c r="B386" s="19"/>
      <c r="C386" s="20" t="s">
        <v>1601</v>
      </c>
      <c r="D386" s="21">
        <v>651</v>
      </c>
      <c r="F386" s="22">
        <v>0</v>
      </c>
      <c r="G386" s="23">
        <v>651</v>
      </c>
      <c r="H386" s="23" t="s">
        <v>1602</v>
      </c>
      <c r="I386" s="9" t="str">
        <f t="shared" si="5"/>
        <v>项</v>
      </c>
    </row>
    <row r="387" ht="19.5" customHeight="1" spans="1:9">
      <c r="A387" s="24"/>
      <c r="B387" s="19"/>
      <c r="C387" s="20" t="s">
        <v>1603</v>
      </c>
      <c r="D387" s="21">
        <v>20198</v>
      </c>
      <c r="F387" s="22">
        <v>0</v>
      </c>
      <c r="G387" s="23">
        <v>20198</v>
      </c>
      <c r="H387" s="23" t="s">
        <v>1604</v>
      </c>
      <c r="I387" s="9" t="str">
        <f t="shared" si="5"/>
        <v>项</v>
      </c>
    </row>
    <row r="388" ht="19.5" customHeight="1" spans="1:9">
      <c r="A388" s="30"/>
      <c r="B388" s="27"/>
      <c r="C388" s="28" t="s">
        <v>1605</v>
      </c>
      <c r="D388" s="29">
        <v>116521</v>
      </c>
      <c r="F388" s="22">
        <v>21718</v>
      </c>
      <c r="G388" s="23">
        <v>94803</v>
      </c>
      <c r="H388" s="23" t="s">
        <v>1606</v>
      </c>
      <c r="I388" s="9" t="str">
        <f t="shared" si="5"/>
        <v>款</v>
      </c>
    </row>
    <row r="389" ht="19.5" customHeight="1" spans="1:9">
      <c r="A389" s="25"/>
      <c r="B389" s="19"/>
      <c r="C389" s="20" t="s">
        <v>1607</v>
      </c>
      <c r="D389" s="21">
        <v>22000</v>
      </c>
      <c r="F389" s="22">
        <v>0</v>
      </c>
      <c r="G389" s="23">
        <v>22000</v>
      </c>
      <c r="H389" s="23" t="s">
        <v>1608</v>
      </c>
      <c r="I389" s="9" t="str">
        <f t="shared" si="5"/>
        <v>项</v>
      </c>
    </row>
    <row r="390" ht="19.5" customHeight="1" spans="1:9">
      <c r="A390" s="25"/>
      <c r="B390" s="19"/>
      <c r="C390" s="20" t="s">
        <v>1609</v>
      </c>
      <c r="D390" s="21">
        <v>26521</v>
      </c>
      <c r="F390" s="22">
        <v>21718</v>
      </c>
      <c r="G390" s="23">
        <v>4803</v>
      </c>
      <c r="H390" s="23" t="s">
        <v>1610</v>
      </c>
      <c r="I390" s="9" t="str">
        <f t="shared" ref="I390:I453" si="6">IF(LEN(H390)=3,"类",IF(LEN(H390)=5,"款","项"))</f>
        <v>项</v>
      </c>
    </row>
    <row r="391" ht="19.5" customHeight="1" spans="1:9">
      <c r="A391" s="25"/>
      <c r="B391" s="19"/>
      <c r="C391" s="20" t="s">
        <v>1611</v>
      </c>
      <c r="D391" s="21">
        <v>68000</v>
      </c>
      <c r="F391" s="22">
        <v>0</v>
      </c>
      <c r="G391" s="23">
        <v>68000</v>
      </c>
      <c r="H391" s="23" t="s">
        <v>1612</v>
      </c>
      <c r="I391" s="9" t="str">
        <f t="shared" si="6"/>
        <v>项</v>
      </c>
    </row>
    <row r="392" ht="19.5" customHeight="1" spans="1:9">
      <c r="A392" s="25"/>
      <c r="B392" s="19"/>
      <c r="C392" s="20" t="s">
        <v>1613</v>
      </c>
      <c r="D392" s="21">
        <v>8907</v>
      </c>
      <c r="F392" s="22">
        <v>37</v>
      </c>
      <c r="G392" s="23">
        <v>8869.85</v>
      </c>
      <c r="H392" s="23" t="s">
        <v>1614</v>
      </c>
      <c r="I392" s="9" t="str">
        <f t="shared" si="6"/>
        <v>款</v>
      </c>
    </row>
    <row r="393" ht="19.5" customHeight="1" spans="1:9">
      <c r="A393" s="25"/>
      <c r="B393" s="19"/>
      <c r="C393" s="20" t="s">
        <v>1615</v>
      </c>
      <c r="D393" s="21">
        <v>232</v>
      </c>
      <c r="F393" s="22">
        <v>0</v>
      </c>
      <c r="G393" s="23">
        <v>232</v>
      </c>
      <c r="H393" s="23" t="s">
        <v>1616</v>
      </c>
      <c r="I393" s="9" t="str">
        <f t="shared" si="6"/>
        <v>项</v>
      </c>
    </row>
    <row r="394" ht="19.5" customHeight="1" spans="1:9">
      <c r="A394" s="18"/>
      <c r="B394" s="19"/>
      <c r="C394" s="20" t="s">
        <v>1617</v>
      </c>
      <c r="D394" s="21">
        <v>303</v>
      </c>
      <c r="F394" s="22">
        <v>0</v>
      </c>
      <c r="G394" s="23">
        <v>302.85</v>
      </c>
      <c r="H394" s="23" t="s">
        <v>1618</v>
      </c>
      <c r="I394" s="9" t="str">
        <f t="shared" si="6"/>
        <v>项</v>
      </c>
    </row>
    <row r="395" ht="19.5" customHeight="1" spans="1:9">
      <c r="A395" s="25"/>
      <c r="B395" s="19"/>
      <c r="C395" s="20" t="s">
        <v>1619</v>
      </c>
      <c r="D395" s="21">
        <v>8372</v>
      </c>
      <c r="E395" s="36"/>
      <c r="F395" s="22">
        <v>37</v>
      </c>
      <c r="G395" s="23">
        <v>8335</v>
      </c>
      <c r="H395" s="23" t="s">
        <v>1620</v>
      </c>
      <c r="I395" s="9" t="str">
        <f t="shared" si="6"/>
        <v>项</v>
      </c>
    </row>
    <row r="396" ht="19.5" customHeight="1" spans="1:9">
      <c r="A396" s="25"/>
      <c r="B396" s="19"/>
      <c r="C396" s="20" t="s">
        <v>1621</v>
      </c>
      <c r="D396" s="21">
        <v>28402</v>
      </c>
      <c r="F396" s="22">
        <v>23521</v>
      </c>
      <c r="G396" s="23">
        <v>4881.42</v>
      </c>
      <c r="H396" s="23" t="s">
        <v>1622</v>
      </c>
      <c r="I396" s="9" t="str">
        <f t="shared" si="6"/>
        <v>款</v>
      </c>
    </row>
    <row r="397" ht="19.5" customHeight="1" spans="1:9">
      <c r="A397" s="25"/>
      <c r="B397" s="19"/>
      <c r="C397" s="20" t="s">
        <v>1623</v>
      </c>
      <c r="D397" s="21">
        <v>546</v>
      </c>
      <c r="F397" s="22">
        <v>0</v>
      </c>
      <c r="G397" s="23">
        <v>546.32</v>
      </c>
      <c r="H397" s="23" t="s">
        <v>1624</v>
      </c>
      <c r="I397" s="9" t="str">
        <f t="shared" si="6"/>
        <v>项</v>
      </c>
    </row>
    <row r="398" ht="19.5" customHeight="1" spans="1:9">
      <c r="A398" s="25"/>
      <c r="B398" s="19"/>
      <c r="C398" s="20" t="s">
        <v>1625</v>
      </c>
      <c r="D398" s="21">
        <v>26026</v>
      </c>
      <c r="F398" s="22">
        <v>22978</v>
      </c>
      <c r="G398" s="23">
        <v>3048.12</v>
      </c>
      <c r="H398" s="23" t="s">
        <v>1626</v>
      </c>
      <c r="I398" s="9" t="str">
        <f t="shared" si="6"/>
        <v>项</v>
      </c>
    </row>
    <row r="399" ht="19.5" customHeight="1" spans="1:9">
      <c r="A399" s="25"/>
      <c r="B399" s="19"/>
      <c r="C399" s="20" t="s">
        <v>1627</v>
      </c>
      <c r="D399" s="21">
        <v>1150</v>
      </c>
      <c r="F399" s="22">
        <v>543</v>
      </c>
      <c r="G399" s="23">
        <v>606.98</v>
      </c>
      <c r="H399" s="23" t="s">
        <v>1628</v>
      </c>
      <c r="I399" s="9" t="str">
        <f t="shared" si="6"/>
        <v>项</v>
      </c>
    </row>
    <row r="400" ht="19.5" customHeight="1" spans="1:9">
      <c r="A400" s="18"/>
      <c r="B400" s="19"/>
      <c r="C400" s="20" t="s">
        <v>1629</v>
      </c>
      <c r="D400" s="21">
        <v>680</v>
      </c>
      <c r="F400" s="22">
        <v>0</v>
      </c>
      <c r="G400" s="23">
        <v>680</v>
      </c>
      <c r="H400" s="23" t="s">
        <v>1630</v>
      </c>
      <c r="I400" s="9" t="str">
        <f t="shared" si="6"/>
        <v>项</v>
      </c>
    </row>
    <row r="401" ht="19.5" customHeight="1" spans="1:9">
      <c r="A401" s="24"/>
      <c r="B401" s="19"/>
      <c r="C401" s="20" t="s">
        <v>1631</v>
      </c>
      <c r="D401" s="21">
        <v>20205</v>
      </c>
      <c r="F401" s="22">
        <v>0</v>
      </c>
      <c r="G401" s="23">
        <v>20204.73</v>
      </c>
      <c r="H401" s="23" t="s">
        <v>1632</v>
      </c>
      <c r="I401" s="9" t="str">
        <f t="shared" si="6"/>
        <v>款</v>
      </c>
    </row>
    <row r="402" ht="19.5" customHeight="1" spans="1:9">
      <c r="A402" s="25"/>
      <c r="B402" s="19"/>
      <c r="C402" s="20" t="s">
        <v>1633</v>
      </c>
      <c r="D402" s="21">
        <v>4445</v>
      </c>
      <c r="F402" s="22">
        <v>0</v>
      </c>
      <c r="G402" s="23">
        <v>4445</v>
      </c>
      <c r="H402" s="23" t="s">
        <v>1634</v>
      </c>
      <c r="I402" s="9" t="str">
        <f t="shared" si="6"/>
        <v>项</v>
      </c>
    </row>
    <row r="403" ht="19.5" customHeight="1" spans="1:9">
      <c r="A403" s="25"/>
      <c r="B403" s="19"/>
      <c r="C403" s="20" t="s">
        <v>1635</v>
      </c>
      <c r="D403" s="21">
        <v>8475</v>
      </c>
      <c r="F403" s="22">
        <v>0</v>
      </c>
      <c r="G403" s="23">
        <v>8475</v>
      </c>
      <c r="H403" s="23" t="s">
        <v>1636</v>
      </c>
      <c r="I403" s="9" t="str">
        <f t="shared" si="6"/>
        <v>项</v>
      </c>
    </row>
    <row r="404" ht="19.5" customHeight="1" spans="1:9">
      <c r="A404" s="25"/>
      <c r="B404" s="19"/>
      <c r="C404" s="20" t="s">
        <v>1637</v>
      </c>
      <c r="D404" s="21">
        <v>150</v>
      </c>
      <c r="F404" s="22">
        <v>0</v>
      </c>
      <c r="G404" s="23">
        <v>150</v>
      </c>
      <c r="H404" s="23" t="s">
        <v>1638</v>
      </c>
      <c r="I404" s="9" t="str">
        <f t="shared" si="6"/>
        <v>项</v>
      </c>
    </row>
    <row r="405" ht="19.5" customHeight="1" spans="1:9">
      <c r="A405" s="25"/>
      <c r="B405" s="19"/>
      <c r="C405" s="20" t="s">
        <v>1639</v>
      </c>
      <c r="D405" s="21">
        <v>7135</v>
      </c>
      <c r="F405" s="22">
        <v>0</v>
      </c>
      <c r="G405" s="23">
        <v>7134.73</v>
      </c>
      <c r="H405" s="23" t="s">
        <v>1640</v>
      </c>
      <c r="I405" s="9" t="str">
        <f t="shared" si="6"/>
        <v>项</v>
      </c>
    </row>
    <row r="406" ht="19.5" customHeight="1" spans="1:9">
      <c r="A406" s="25"/>
      <c r="B406" s="19"/>
      <c r="C406" s="20" t="s">
        <v>1641</v>
      </c>
      <c r="D406" s="21">
        <v>23278</v>
      </c>
      <c r="F406" s="22">
        <v>0</v>
      </c>
      <c r="G406" s="23">
        <v>23277.85</v>
      </c>
      <c r="H406" s="23" t="s">
        <v>1642</v>
      </c>
      <c r="I406" s="9" t="str">
        <f t="shared" si="6"/>
        <v>款</v>
      </c>
    </row>
    <row r="407" ht="19.5" customHeight="1" spans="1:9">
      <c r="A407" s="18"/>
      <c r="B407" s="19"/>
      <c r="C407" s="20" t="s">
        <v>1643</v>
      </c>
      <c r="D407" s="21">
        <v>617</v>
      </c>
      <c r="F407" s="22">
        <v>0</v>
      </c>
      <c r="G407" s="23">
        <v>617.06</v>
      </c>
      <c r="H407" s="23" t="s">
        <v>1644</v>
      </c>
      <c r="I407" s="9" t="str">
        <f t="shared" si="6"/>
        <v>项</v>
      </c>
    </row>
    <row r="408" ht="19.5" customHeight="1" spans="1:9">
      <c r="A408" s="24"/>
      <c r="B408" s="19"/>
      <c r="C408" s="20" t="s">
        <v>1645</v>
      </c>
      <c r="D408" s="21">
        <v>31</v>
      </c>
      <c r="F408" s="22">
        <v>0</v>
      </c>
      <c r="G408" s="23">
        <v>30.97</v>
      </c>
      <c r="H408" s="23" t="s">
        <v>1646</v>
      </c>
      <c r="I408" s="9" t="str">
        <f t="shared" si="6"/>
        <v>项</v>
      </c>
    </row>
    <row r="409" ht="19.5" customHeight="1" spans="1:9">
      <c r="A409" s="24"/>
      <c r="B409" s="19"/>
      <c r="C409" s="20" t="s">
        <v>1647</v>
      </c>
      <c r="D409" s="21">
        <v>2361</v>
      </c>
      <c r="F409" s="22">
        <v>0</v>
      </c>
      <c r="G409" s="23">
        <v>2360.62</v>
      </c>
      <c r="H409" s="23" t="s">
        <v>1648</v>
      </c>
      <c r="I409" s="9" t="str">
        <f t="shared" si="6"/>
        <v>项</v>
      </c>
    </row>
    <row r="410" ht="19.5" customHeight="1" spans="1:9">
      <c r="A410" s="25"/>
      <c r="B410" s="19"/>
      <c r="C410" s="20" t="s">
        <v>1649</v>
      </c>
      <c r="D410" s="21">
        <v>4066</v>
      </c>
      <c r="F410" s="22">
        <v>0</v>
      </c>
      <c r="G410" s="23">
        <v>4066.2</v>
      </c>
      <c r="H410" s="23" t="s">
        <v>1650</v>
      </c>
      <c r="I410" s="9" t="str">
        <f t="shared" si="6"/>
        <v>项</v>
      </c>
    </row>
    <row r="411" ht="19.5" customHeight="1" spans="1:9">
      <c r="A411" s="25"/>
      <c r="B411" s="19"/>
      <c r="C411" s="20" t="s">
        <v>1651</v>
      </c>
      <c r="D411" s="21">
        <v>16203</v>
      </c>
      <c r="F411" s="22">
        <v>0</v>
      </c>
      <c r="G411" s="23">
        <v>16203</v>
      </c>
      <c r="H411" s="23" t="s">
        <v>1652</v>
      </c>
      <c r="I411" s="9" t="str">
        <f t="shared" si="6"/>
        <v>项</v>
      </c>
    </row>
    <row r="412" ht="19.5" customHeight="1" spans="1:9">
      <c r="A412" s="25"/>
      <c r="B412" s="19"/>
      <c r="C412" s="20" t="s">
        <v>1653</v>
      </c>
      <c r="D412" s="21">
        <v>10152</v>
      </c>
      <c r="F412" s="22">
        <v>0</v>
      </c>
      <c r="G412" s="23">
        <v>10152</v>
      </c>
      <c r="H412" s="23" t="s">
        <v>1654</v>
      </c>
      <c r="I412" s="9" t="str">
        <f t="shared" si="6"/>
        <v>款</v>
      </c>
    </row>
    <row r="413" ht="19.5" customHeight="1" spans="1:9">
      <c r="A413" s="25"/>
      <c r="B413" s="19"/>
      <c r="C413" s="20" t="s">
        <v>1655</v>
      </c>
      <c r="D413" s="21">
        <v>10152</v>
      </c>
      <c r="F413" s="22">
        <v>0</v>
      </c>
      <c r="G413" s="23">
        <v>10152</v>
      </c>
      <c r="H413" s="23" t="s">
        <v>1656</v>
      </c>
      <c r="I413" s="9" t="str">
        <f t="shared" si="6"/>
        <v>项</v>
      </c>
    </row>
    <row r="414" ht="19.5" customHeight="1" spans="1:9">
      <c r="A414" s="18"/>
      <c r="B414" s="19"/>
      <c r="C414" s="20" t="s">
        <v>1657</v>
      </c>
      <c r="D414" s="21">
        <v>505</v>
      </c>
      <c r="F414" s="22">
        <v>0</v>
      </c>
      <c r="G414" s="23">
        <v>504.88</v>
      </c>
      <c r="H414" s="23" t="s">
        <v>1658</v>
      </c>
      <c r="I414" s="9" t="str">
        <f t="shared" si="6"/>
        <v>款</v>
      </c>
    </row>
    <row r="415" ht="19.5" customHeight="1" spans="1:9">
      <c r="A415" s="24"/>
      <c r="B415" s="19"/>
      <c r="C415" s="20" t="s">
        <v>1659</v>
      </c>
      <c r="D415" s="21">
        <v>329</v>
      </c>
      <c r="F415" s="22">
        <v>0</v>
      </c>
      <c r="G415" s="23">
        <v>328.88</v>
      </c>
      <c r="H415" s="23" t="s">
        <v>1660</v>
      </c>
      <c r="I415" s="9" t="str">
        <f t="shared" si="6"/>
        <v>项</v>
      </c>
    </row>
    <row r="416" ht="19.5" customHeight="1" spans="1:9">
      <c r="A416" s="25"/>
      <c r="B416" s="19"/>
      <c r="C416" s="20" t="s">
        <v>1661</v>
      </c>
      <c r="D416" s="21">
        <v>176</v>
      </c>
      <c r="F416" s="22">
        <v>0</v>
      </c>
      <c r="G416" s="23">
        <v>176</v>
      </c>
      <c r="H416" s="23" t="s">
        <v>1662</v>
      </c>
      <c r="I416" s="9" t="str">
        <f t="shared" si="6"/>
        <v>项</v>
      </c>
    </row>
    <row r="417" ht="19.5" customHeight="1" spans="1:9">
      <c r="A417" s="25"/>
      <c r="B417" s="19"/>
      <c r="C417" s="20" t="s">
        <v>1663</v>
      </c>
      <c r="D417" s="21">
        <v>78772</v>
      </c>
      <c r="F417" s="22">
        <v>0</v>
      </c>
      <c r="G417" s="23">
        <v>78772</v>
      </c>
      <c r="H417" s="23" t="s">
        <v>1664</v>
      </c>
      <c r="I417" s="9" t="str">
        <f t="shared" si="6"/>
        <v>款</v>
      </c>
    </row>
    <row r="418" ht="19.5" customHeight="1" spans="1:9">
      <c r="A418" s="25"/>
      <c r="B418" s="19"/>
      <c r="C418" s="20" t="s">
        <v>1665</v>
      </c>
      <c r="D418" s="21">
        <v>51091</v>
      </c>
      <c r="F418" s="22">
        <v>0</v>
      </c>
      <c r="G418" s="23">
        <v>51091</v>
      </c>
      <c r="H418" s="23" t="s">
        <v>1666</v>
      </c>
      <c r="I418" s="9" t="str">
        <f t="shared" si="6"/>
        <v>项</v>
      </c>
    </row>
    <row r="419" ht="19.5" customHeight="1" spans="1:9">
      <c r="A419" s="25"/>
      <c r="B419" s="19"/>
      <c r="C419" s="20" t="s">
        <v>1667</v>
      </c>
      <c r="D419" s="21">
        <v>27681</v>
      </c>
      <c r="F419" s="22">
        <v>0</v>
      </c>
      <c r="G419" s="23">
        <v>27681</v>
      </c>
      <c r="H419" s="23" t="s">
        <v>1668</v>
      </c>
      <c r="I419" s="9" t="str">
        <f t="shared" si="6"/>
        <v>项</v>
      </c>
    </row>
    <row r="420" ht="19.5" customHeight="1" spans="1:9">
      <c r="A420" s="26"/>
      <c r="B420" s="27"/>
      <c r="C420" s="28" t="s">
        <v>1669</v>
      </c>
      <c r="D420" s="29">
        <v>2490</v>
      </c>
      <c r="F420" s="22">
        <v>245</v>
      </c>
      <c r="G420" s="23">
        <v>2244.73</v>
      </c>
      <c r="H420" s="23" t="s">
        <v>1670</v>
      </c>
      <c r="I420" s="9" t="str">
        <f t="shared" si="6"/>
        <v>款</v>
      </c>
    </row>
    <row r="421" ht="19.5" customHeight="1" spans="1:9">
      <c r="A421" s="18"/>
      <c r="B421" s="19"/>
      <c r="C421" s="20" t="s">
        <v>1671</v>
      </c>
      <c r="D421" s="21">
        <v>1000</v>
      </c>
      <c r="F421" s="22">
        <v>0</v>
      </c>
      <c r="G421" s="23">
        <v>1000</v>
      </c>
      <c r="H421" s="23" t="s">
        <v>1672</v>
      </c>
      <c r="I421" s="9" t="str">
        <f t="shared" si="6"/>
        <v>项</v>
      </c>
    </row>
    <row r="422" ht="19.5" customHeight="1" spans="1:9">
      <c r="A422" s="24"/>
      <c r="B422" s="19"/>
      <c r="C422" s="20" t="s">
        <v>1673</v>
      </c>
      <c r="D422" s="21">
        <v>1490</v>
      </c>
      <c r="F422" s="22">
        <v>245</v>
      </c>
      <c r="G422" s="23">
        <v>1244.73</v>
      </c>
      <c r="H422" s="23" t="s">
        <v>1674</v>
      </c>
      <c r="I422" s="9" t="str">
        <f t="shared" si="6"/>
        <v>项</v>
      </c>
    </row>
    <row r="423" ht="19.5" customHeight="1" spans="1:9">
      <c r="A423" s="25"/>
      <c r="B423" s="19"/>
      <c r="C423" s="20" t="s">
        <v>1675</v>
      </c>
      <c r="D423" s="21">
        <v>2251</v>
      </c>
      <c r="F423" s="22">
        <v>0</v>
      </c>
      <c r="G423" s="23">
        <v>2251</v>
      </c>
      <c r="H423" s="23" t="s">
        <v>1676</v>
      </c>
      <c r="I423" s="9" t="str">
        <f t="shared" si="6"/>
        <v>款</v>
      </c>
    </row>
    <row r="424" ht="19.5" customHeight="1" spans="1:9">
      <c r="A424" s="25"/>
      <c r="B424" s="19"/>
      <c r="C424" s="20" t="s">
        <v>1677</v>
      </c>
      <c r="D424" s="21">
        <v>2251</v>
      </c>
      <c r="F424" s="22">
        <v>0</v>
      </c>
      <c r="G424" s="23">
        <v>2251</v>
      </c>
      <c r="H424" s="23" t="s">
        <v>1678</v>
      </c>
      <c r="I424" s="9" t="str">
        <f t="shared" si="6"/>
        <v>项</v>
      </c>
    </row>
    <row r="425" ht="19.5" customHeight="1" spans="1:9">
      <c r="A425" s="25"/>
      <c r="B425" s="19"/>
      <c r="C425" s="20" t="s">
        <v>1679</v>
      </c>
      <c r="D425" s="21">
        <v>10000</v>
      </c>
      <c r="F425" s="22">
        <v>0</v>
      </c>
      <c r="G425" s="23">
        <v>10000</v>
      </c>
      <c r="H425" s="23" t="s">
        <v>1680</v>
      </c>
      <c r="I425" s="9" t="str">
        <f t="shared" si="6"/>
        <v>款</v>
      </c>
    </row>
    <row r="426" ht="19.5" customHeight="1" spans="1:9">
      <c r="A426" s="25"/>
      <c r="B426" s="19"/>
      <c r="C426" s="20" t="s">
        <v>1681</v>
      </c>
      <c r="D426" s="21">
        <v>10000</v>
      </c>
      <c r="F426" s="22">
        <v>0</v>
      </c>
      <c r="G426" s="23">
        <v>10000</v>
      </c>
      <c r="H426" s="23" t="s">
        <v>1682</v>
      </c>
      <c r="I426" s="9" t="str">
        <f t="shared" si="6"/>
        <v>项</v>
      </c>
    </row>
    <row r="427" ht="19.5" customHeight="1" spans="1:9">
      <c r="A427" s="25"/>
      <c r="B427" s="19"/>
      <c r="C427" s="20" t="s">
        <v>40</v>
      </c>
      <c r="D427" s="21">
        <v>413136</v>
      </c>
      <c r="F427" s="22">
        <v>57745</v>
      </c>
      <c r="G427" s="23">
        <v>355390.97</v>
      </c>
      <c r="H427" s="23" t="s">
        <v>504</v>
      </c>
      <c r="I427" s="9" t="str">
        <f t="shared" si="6"/>
        <v>类</v>
      </c>
    </row>
    <row r="428" ht="19.5" customHeight="1" spans="1:9">
      <c r="A428" s="18"/>
      <c r="B428" s="19"/>
      <c r="C428" s="20" t="s">
        <v>1683</v>
      </c>
      <c r="D428" s="21">
        <v>3986</v>
      </c>
      <c r="F428" s="22">
        <v>0</v>
      </c>
      <c r="G428" s="23">
        <v>3986.3</v>
      </c>
      <c r="H428" s="23" t="s">
        <v>1684</v>
      </c>
      <c r="I428" s="9" t="str">
        <f t="shared" si="6"/>
        <v>款</v>
      </c>
    </row>
    <row r="429" ht="19.5" customHeight="1" spans="1:9">
      <c r="A429" s="25"/>
      <c r="B429" s="19"/>
      <c r="C429" s="20" t="s">
        <v>1685</v>
      </c>
      <c r="D429" s="21">
        <v>2225</v>
      </c>
      <c r="F429" s="22">
        <v>0</v>
      </c>
      <c r="G429" s="23">
        <v>2224.53</v>
      </c>
      <c r="H429" s="23" t="s">
        <v>1686</v>
      </c>
      <c r="I429" s="9" t="str">
        <f t="shared" si="6"/>
        <v>项</v>
      </c>
    </row>
    <row r="430" ht="19.5" customHeight="1" spans="1:9">
      <c r="A430" s="25"/>
      <c r="B430" s="19"/>
      <c r="C430" s="20" t="s">
        <v>1687</v>
      </c>
      <c r="D430" s="21">
        <v>83</v>
      </c>
      <c r="F430" s="22">
        <v>0</v>
      </c>
      <c r="G430" s="23">
        <v>82.8</v>
      </c>
      <c r="H430" s="23" t="s">
        <v>1688</v>
      </c>
      <c r="I430" s="9" t="str">
        <f t="shared" si="6"/>
        <v>项</v>
      </c>
    </row>
    <row r="431" ht="19.5" customHeight="1" spans="1:9">
      <c r="A431" s="25"/>
      <c r="B431" s="19"/>
      <c r="C431" s="20" t="s">
        <v>1689</v>
      </c>
      <c r="D431" s="21">
        <v>1679</v>
      </c>
      <c r="F431" s="22">
        <v>0</v>
      </c>
      <c r="G431" s="23">
        <v>1678.97</v>
      </c>
      <c r="H431" s="23" t="s">
        <v>1690</v>
      </c>
      <c r="I431" s="9" t="str">
        <f t="shared" si="6"/>
        <v>项</v>
      </c>
    </row>
    <row r="432" ht="19.5" customHeight="1" spans="1:9">
      <c r="A432" s="25"/>
      <c r="B432" s="19"/>
      <c r="C432" s="20" t="s">
        <v>1691</v>
      </c>
      <c r="D432" s="21">
        <v>30726</v>
      </c>
      <c r="F432" s="22">
        <v>0</v>
      </c>
      <c r="G432" s="23">
        <v>30726.46</v>
      </c>
      <c r="H432" s="23" t="s">
        <v>1692</v>
      </c>
      <c r="I432" s="9" t="str">
        <f t="shared" si="6"/>
        <v>款</v>
      </c>
    </row>
    <row r="433" ht="19.5" customHeight="1" spans="1:9">
      <c r="A433" s="18"/>
      <c r="B433" s="19"/>
      <c r="C433" s="20" t="s">
        <v>1693</v>
      </c>
      <c r="D433" s="21">
        <v>23401</v>
      </c>
      <c r="F433" s="22">
        <v>0</v>
      </c>
      <c r="G433" s="23">
        <v>23400.66</v>
      </c>
      <c r="H433" s="23" t="s">
        <v>1694</v>
      </c>
      <c r="I433" s="9" t="str">
        <f t="shared" si="6"/>
        <v>项</v>
      </c>
    </row>
    <row r="434" ht="19.5" customHeight="1" spans="1:9">
      <c r="A434" s="24"/>
      <c r="B434" s="19"/>
      <c r="C434" s="20" t="s">
        <v>1695</v>
      </c>
      <c r="D434" s="21">
        <v>2957</v>
      </c>
      <c r="F434" s="22">
        <v>0</v>
      </c>
      <c r="G434" s="23">
        <v>2956.63</v>
      </c>
      <c r="H434" s="23" t="s">
        <v>1696</v>
      </c>
      <c r="I434" s="9" t="str">
        <f t="shared" si="6"/>
        <v>项</v>
      </c>
    </row>
    <row r="435" ht="19.5" customHeight="1" spans="1:9">
      <c r="A435" s="25"/>
      <c r="B435" s="19"/>
      <c r="C435" s="20" t="s">
        <v>1697</v>
      </c>
      <c r="D435" s="21">
        <v>947</v>
      </c>
      <c r="F435" s="22">
        <v>0</v>
      </c>
      <c r="G435" s="23">
        <v>946.56</v>
      </c>
      <c r="H435" s="23" t="s">
        <v>1698</v>
      </c>
      <c r="I435" s="9" t="str">
        <f t="shared" si="6"/>
        <v>项</v>
      </c>
    </row>
    <row r="436" ht="19.5" customHeight="1" spans="1:9">
      <c r="A436" s="24"/>
      <c r="B436" s="19"/>
      <c r="C436" s="20" t="s">
        <v>1699</v>
      </c>
      <c r="D436" s="21">
        <v>1137</v>
      </c>
      <c r="F436" s="22">
        <v>0</v>
      </c>
      <c r="G436" s="23">
        <v>1137.47</v>
      </c>
      <c r="H436" s="23" t="s">
        <v>1700</v>
      </c>
      <c r="I436" s="9" t="str">
        <f t="shared" si="6"/>
        <v>项</v>
      </c>
    </row>
    <row r="437" ht="19.5" customHeight="1" spans="1:9">
      <c r="A437" s="25"/>
      <c r="B437" s="19"/>
      <c r="C437" s="20" t="s">
        <v>1701</v>
      </c>
      <c r="D437" s="21">
        <v>2285</v>
      </c>
      <c r="F437" s="22">
        <v>0</v>
      </c>
      <c r="G437" s="23">
        <v>2285.14</v>
      </c>
      <c r="H437" s="23" t="s">
        <v>1702</v>
      </c>
      <c r="I437" s="9" t="str">
        <f t="shared" si="6"/>
        <v>项</v>
      </c>
    </row>
    <row r="438" ht="19.5" customHeight="1" spans="1:9">
      <c r="A438" s="24"/>
      <c r="B438" s="19"/>
      <c r="C438" s="20" t="s">
        <v>1703</v>
      </c>
      <c r="D438" s="21">
        <v>11280</v>
      </c>
      <c r="F438" s="22">
        <v>600</v>
      </c>
      <c r="G438" s="23">
        <v>10680</v>
      </c>
      <c r="H438" s="23" t="s">
        <v>1704</v>
      </c>
      <c r="I438" s="9" t="str">
        <f t="shared" si="6"/>
        <v>款</v>
      </c>
    </row>
    <row r="439" ht="19.5" customHeight="1" spans="1:9">
      <c r="A439" s="25"/>
      <c r="B439" s="19"/>
      <c r="C439" s="20" t="s">
        <v>1705</v>
      </c>
      <c r="D439" s="21">
        <v>11280</v>
      </c>
      <c r="F439" s="22">
        <v>600</v>
      </c>
      <c r="G439" s="23">
        <v>10680</v>
      </c>
      <c r="H439" s="23" t="s">
        <v>1706</v>
      </c>
      <c r="I439" s="9" t="str">
        <f t="shared" si="6"/>
        <v>项</v>
      </c>
    </row>
    <row r="440" ht="19.5" customHeight="1" spans="1:9">
      <c r="A440" s="18"/>
      <c r="B440" s="19"/>
      <c r="C440" s="20" t="s">
        <v>1707</v>
      </c>
      <c r="D440" s="21">
        <v>97728</v>
      </c>
      <c r="F440" s="22">
        <v>51025</v>
      </c>
      <c r="G440" s="23">
        <v>46703.28</v>
      </c>
      <c r="H440" s="23" t="s">
        <v>1708</v>
      </c>
      <c r="I440" s="9" t="str">
        <f t="shared" si="6"/>
        <v>款</v>
      </c>
    </row>
    <row r="441" ht="19.5" customHeight="1" spans="1:9">
      <c r="A441" s="24"/>
      <c r="B441" s="19"/>
      <c r="C441" s="20" t="s">
        <v>1709</v>
      </c>
      <c r="D441" s="21">
        <v>5723</v>
      </c>
      <c r="F441" s="22">
        <v>0</v>
      </c>
      <c r="G441" s="23">
        <v>5723.48</v>
      </c>
      <c r="H441" s="23" t="s">
        <v>1710</v>
      </c>
      <c r="I441" s="9" t="str">
        <f t="shared" si="6"/>
        <v>项</v>
      </c>
    </row>
    <row r="442" ht="19.5" customHeight="1" spans="1:9">
      <c r="A442" s="25"/>
      <c r="B442" s="19"/>
      <c r="C442" s="20" t="s">
        <v>1711</v>
      </c>
      <c r="D442" s="21">
        <v>1035</v>
      </c>
      <c r="F442" s="22">
        <v>0</v>
      </c>
      <c r="G442" s="23">
        <v>1034.8</v>
      </c>
      <c r="H442" s="23" t="s">
        <v>1712</v>
      </c>
      <c r="I442" s="9" t="str">
        <f t="shared" si="6"/>
        <v>项</v>
      </c>
    </row>
    <row r="443" ht="19.5" customHeight="1" spans="1:9">
      <c r="A443" s="25"/>
      <c r="B443" s="19"/>
      <c r="C443" s="20" t="s">
        <v>1713</v>
      </c>
      <c r="D443" s="21">
        <v>9800</v>
      </c>
      <c r="F443" s="22">
        <v>0</v>
      </c>
      <c r="G443" s="23">
        <v>9800</v>
      </c>
      <c r="H443" s="23" t="s">
        <v>1714</v>
      </c>
      <c r="I443" s="9" t="str">
        <f t="shared" si="6"/>
        <v>项</v>
      </c>
    </row>
    <row r="444" ht="19.5" customHeight="1" spans="1:9">
      <c r="A444" s="25"/>
      <c r="B444" s="19"/>
      <c r="C444" s="20" t="s">
        <v>1715</v>
      </c>
      <c r="D444" s="21">
        <v>81170</v>
      </c>
      <c r="F444" s="22">
        <v>51025</v>
      </c>
      <c r="G444" s="23">
        <v>30145</v>
      </c>
      <c r="H444" s="23" t="s">
        <v>1716</v>
      </c>
      <c r="I444" s="9" t="str">
        <f t="shared" si="6"/>
        <v>项</v>
      </c>
    </row>
    <row r="445" ht="19.5" customHeight="1" spans="1:9">
      <c r="A445" s="25"/>
      <c r="B445" s="19"/>
      <c r="C445" s="20" t="s">
        <v>1717</v>
      </c>
      <c r="D445" s="21">
        <v>188187</v>
      </c>
      <c r="F445" s="22">
        <v>1553</v>
      </c>
      <c r="G445" s="23">
        <v>186634</v>
      </c>
      <c r="H445" s="23" t="s">
        <v>1718</v>
      </c>
      <c r="I445" s="9" t="str">
        <f t="shared" si="6"/>
        <v>款</v>
      </c>
    </row>
    <row r="446" ht="19.5" customHeight="1" spans="1:9">
      <c r="A446" s="25"/>
      <c r="B446" s="19"/>
      <c r="C446" s="20" t="s">
        <v>1719</v>
      </c>
      <c r="D446" s="21">
        <v>3</v>
      </c>
      <c r="F446" s="22">
        <v>3</v>
      </c>
      <c r="G446" s="23"/>
      <c r="H446" s="23" t="s">
        <v>1720</v>
      </c>
      <c r="I446" s="9" t="str">
        <f t="shared" si="6"/>
        <v>项</v>
      </c>
    </row>
    <row r="447" ht="19.5" customHeight="1" spans="1:9">
      <c r="A447" s="18"/>
      <c r="B447" s="19"/>
      <c r="C447" s="20" t="s">
        <v>1721</v>
      </c>
      <c r="D447" s="21">
        <v>130000</v>
      </c>
      <c r="F447" s="22">
        <v>0</v>
      </c>
      <c r="G447" s="23">
        <v>130000</v>
      </c>
      <c r="H447" s="23" t="s">
        <v>1722</v>
      </c>
      <c r="I447" s="9" t="str">
        <f t="shared" si="6"/>
        <v>项</v>
      </c>
    </row>
    <row r="448" ht="19.5" customHeight="1" spans="1:9">
      <c r="A448" s="24"/>
      <c r="B448" s="19"/>
      <c r="C448" s="20" t="s">
        <v>1723</v>
      </c>
      <c r="D448" s="21">
        <v>22498</v>
      </c>
      <c r="F448" s="22">
        <v>0</v>
      </c>
      <c r="G448" s="23">
        <v>22498</v>
      </c>
      <c r="H448" s="23" t="s">
        <v>1724</v>
      </c>
      <c r="I448" s="9" t="str">
        <f t="shared" si="6"/>
        <v>项</v>
      </c>
    </row>
    <row r="449" ht="19.5" customHeight="1" spans="1:9">
      <c r="A449" s="18"/>
      <c r="B449" s="19"/>
      <c r="C449" s="20" t="s">
        <v>1725</v>
      </c>
      <c r="D449" s="21">
        <v>9500</v>
      </c>
      <c r="F449" s="22">
        <v>0</v>
      </c>
      <c r="G449" s="23">
        <v>9500</v>
      </c>
      <c r="H449" s="23" t="s">
        <v>1726</v>
      </c>
      <c r="I449" s="9" t="str">
        <f t="shared" si="6"/>
        <v>项</v>
      </c>
    </row>
    <row r="450" ht="19.5" customHeight="1" spans="1:9">
      <c r="A450" s="24"/>
      <c r="B450" s="19"/>
      <c r="C450" s="20" t="s">
        <v>1727</v>
      </c>
      <c r="D450" s="21">
        <v>1550</v>
      </c>
      <c r="F450" s="22">
        <v>1550</v>
      </c>
      <c r="G450" s="23"/>
      <c r="H450" s="23" t="s">
        <v>1728</v>
      </c>
      <c r="I450" s="9" t="str">
        <f t="shared" si="6"/>
        <v>项</v>
      </c>
    </row>
    <row r="451" ht="19.5" customHeight="1" spans="1:9">
      <c r="A451" s="25"/>
      <c r="B451" s="19"/>
      <c r="C451" s="20" t="s">
        <v>1729</v>
      </c>
      <c r="D451" s="21">
        <v>24636</v>
      </c>
      <c r="F451" s="22">
        <v>0</v>
      </c>
      <c r="G451" s="23">
        <v>24636</v>
      </c>
      <c r="H451" s="23" t="s">
        <v>1730</v>
      </c>
      <c r="I451" s="9" t="str">
        <f t="shared" si="6"/>
        <v>项</v>
      </c>
    </row>
    <row r="452" ht="19.5" customHeight="1" spans="1:9">
      <c r="A452" s="26"/>
      <c r="B452" s="27"/>
      <c r="C452" s="28" t="s">
        <v>1731</v>
      </c>
      <c r="D452" s="29">
        <v>1600</v>
      </c>
      <c r="F452" s="22">
        <v>0</v>
      </c>
      <c r="G452" s="23">
        <v>1600</v>
      </c>
      <c r="H452" s="23" t="s">
        <v>1732</v>
      </c>
      <c r="I452" s="9" t="str">
        <f t="shared" si="6"/>
        <v>款</v>
      </c>
    </row>
    <row r="453" ht="19.5" customHeight="1" spans="1:9">
      <c r="A453" s="25"/>
      <c r="B453" s="19"/>
      <c r="C453" s="20" t="s">
        <v>1733</v>
      </c>
      <c r="D453" s="21">
        <v>1600</v>
      </c>
      <c r="F453" s="22">
        <v>0</v>
      </c>
      <c r="G453" s="23">
        <v>1600</v>
      </c>
      <c r="H453" s="23" t="s">
        <v>1734</v>
      </c>
      <c r="I453" s="9" t="str">
        <f t="shared" si="6"/>
        <v>项</v>
      </c>
    </row>
    <row r="454" ht="19.5" customHeight="1" spans="1:9">
      <c r="A454" s="25"/>
      <c r="B454" s="19"/>
      <c r="C454" s="20" t="s">
        <v>1735</v>
      </c>
      <c r="D454" s="21">
        <v>76792</v>
      </c>
      <c r="F454" s="22">
        <v>4567</v>
      </c>
      <c r="G454" s="23">
        <v>72225.42</v>
      </c>
      <c r="H454" s="23" t="s">
        <v>1736</v>
      </c>
      <c r="I454" s="9" t="str">
        <f t="shared" ref="I454:I517" si="7">IF(LEN(H454)=3,"类",IF(LEN(H454)=5,"款","项"))</f>
        <v>款</v>
      </c>
    </row>
    <row r="455" ht="19.5" customHeight="1" spans="1:9">
      <c r="A455" s="18"/>
      <c r="B455" s="19"/>
      <c r="C455" s="20" t="s">
        <v>1737</v>
      </c>
      <c r="D455" s="21">
        <v>1007</v>
      </c>
      <c r="F455" s="22">
        <v>0</v>
      </c>
      <c r="G455" s="23">
        <v>1007.38</v>
      </c>
      <c r="H455" s="23" t="s">
        <v>1738</v>
      </c>
      <c r="I455" s="9" t="str">
        <f t="shared" si="7"/>
        <v>项</v>
      </c>
    </row>
    <row r="456" ht="19.5" customHeight="1" spans="1:9">
      <c r="A456" s="25"/>
      <c r="B456" s="19"/>
      <c r="C456" s="20" t="s">
        <v>1739</v>
      </c>
      <c r="D456" s="21">
        <v>75785</v>
      </c>
      <c r="F456" s="22">
        <v>4567</v>
      </c>
      <c r="G456" s="23">
        <v>71218.04</v>
      </c>
      <c r="H456" s="23" t="s">
        <v>1740</v>
      </c>
      <c r="I456" s="9" t="str">
        <f t="shared" si="7"/>
        <v>项</v>
      </c>
    </row>
    <row r="457" ht="19.5" customHeight="1" spans="1:9">
      <c r="A457" s="25"/>
      <c r="B457" s="19"/>
      <c r="C457" s="20" t="s">
        <v>1741</v>
      </c>
      <c r="D457" s="21">
        <v>2836</v>
      </c>
      <c r="F457" s="22">
        <v>0</v>
      </c>
      <c r="G457" s="23">
        <v>2835.51</v>
      </c>
      <c r="H457" s="23" t="s">
        <v>1742</v>
      </c>
      <c r="I457" s="9" t="str">
        <f t="shared" si="7"/>
        <v>款</v>
      </c>
    </row>
    <row r="458" ht="19.5" customHeight="1" spans="1:9">
      <c r="A458" s="25"/>
      <c r="B458" s="19"/>
      <c r="C458" s="20" t="s">
        <v>1743</v>
      </c>
      <c r="D458" s="21">
        <v>1102</v>
      </c>
      <c r="F458" s="22">
        <v>0</v>
      </c>
      <c r="G458" s="23">
        <v>1101.6</v>
      </c>
      <c r="H458" s="23" t="s">
        <v>1744</v>
      </c>
      <c r="I458" s="9" t="str">
        <f t="shared" si="7"/>
        <v>项</v>
      </c>
    </row>
    <row r="459" ht="19.5" customHeight="1" spans="1:9">
      <c r="A459" s="25"/>
      <c r="B459" s="19"/>
      <c r="C459" s="20" t="s">
        <v>1745</v>
      </c>
      <c r="D459" s="21">
        <v>175</v>
      </c>
      <c r="F459" s="22">
        <v>0</v>
      </c>
      <c r="G459" s="23">
        <v>175</v>
      </c>
      <c r="H459" s="23" t="s">
        <v>1746</v>
      </c>
      <c r="I459" s="9" t="str">
        <f t="shared" si="7"/>
        <v>项</v>
      </c>
    </row>
    <row r="460" ht="19.5" customHeight="1" spans="1:9">
      <c r="A460" s="25"/>
      <c r="B460" s="19"/>
      <c r="C460" s="20" t="s">
        <v>1747</v>
      </c>
      <c r="D460" s="21">
        <v>1189</v>
      </c>
      <c r="F460" s="22">
        <v>0</v>
      </c>
      <c r="G460" s="23">
        <v>1188.91</v>
      </c>
      <c r="H460" s="23" t="s">
        <v>1748</v>
      </c>
      <c r="I460" s="9" t="str">
        <f t="shared" si="7"/>
        <v>项</v>
      </c>
    </row>
    <row r="461" ht="19.5" customHeight="1" spans="1:9">
      <c r="A461" s="25"/>
      <c r="B461" s="19"/>
      <c r="C461" s="20" t="s">
        <v>1749</v>
      </c>
      <c r="D461" s="21">
        <v>370</v>
      </c>
      <c r="F461" s="22">
        <v>0</v>
      </c>
      <c r="G461" s="23">
        <v>370</v>
      </c>
      <c r="H461" s="23" t="s">
        <v>1750</v>
      </c>
      <c r="I461" s="9" t="str">
        <f t="shared" si="7"/>
        <v>项</v>
      </c>
    </row>
    <row r="462" ht="19.5" customHeight="1" spans="1:9">
      <c r="A462" s="25"/>
      <c r="B462" s="19"/>
      <c r="C462" s="20" t="s">
        <v>41</v>
      </c>
      <c r="D462" s="21">
        <v>115737</v>
      </c>
      <c r="F462" s="22">
        <v>78882</v>
      </c>
      <c r="G462" s="23">
        <v>36855.46</v>
      </c>
      <c r="H462" s="23" t="s">
        <v>526</v>
      </c>
      <c r="I462" s="9" t="str">
        <f t="shared" si="7"/>
        <v>类</v>
      </c>
    </row>
    <row r="463" ht="19.5" customHeight="1" spans="1:9">
      <c r="A463" s="25"/>
      <c r="B463" s="19"/>
      <c r="C463" s="20" t="s">
        <v>1751</v>
      </c>
      <c r="D463" s="21">
        <v>2127</v>
      </c>
      <c r="F463" s="22">
        <v>0</v>
      </c>
      <c r="G463" s="23">
        <v>2126.88</v>
      </c>
      <c r="H463" s="23" t="s">
        <v>1752</v>
      </c>
      <c r="I463" s="9" t="str">
        <f t="shared" si="7"/>
        <v>款</v>
      </c>
    </row>
    <row r="464" ht="19.5" customHeight="1" spans="1:9">
      <c r="A464" s="25"/>
      <c r="B464" s="19"/>
      <c r="C464" s="20" t="s">
        <v>1753</v>
      </c>
      <c r="D464" s="21">
        <v>1318</v>
      </c>
      <c r="F464" s="22">
        <v>0</v>
      </c>
      <c r="G464" s="23">
        <v>1317.6</v>
      </c>
      <c r="H464" s="23" t="s">
        <v>1754</v>
      </c>
      <c r="I464" s="9" t="str">
        <f t="shared" si="7"/>
        <v>项</v>
      </c>
    </row>
    <row r="465" ht="19.5" customHeight="1" spans="1:9">
      <c r="A465" s="25"/>
      <c r="B465" s="19"/>
      <c r="C465" s="20" t="s">
        <v>1755</v>
      </c>
      <c r="D465" s="21">
        <v>250</v>
      </c>
      <c r="F465" s="22">
        <v>0</v>
      </c>
      <c r="G465" s="23">
        <v>250</v>
      </c>
      <c r="H465" s="23" t="s">
        <v>1756</v>
      </c>
      <c r="I465" s="9" t="str">
        <f t="shared" si="7"/>
        <v>项</v>
      </c>
    </row>
    <row r="466" ht="19.5" customHeight="1" spans="1:9">
      <c r="A466" s="25"/>
      <c r="B466" s="19"/>
      <c r="C466" s="20" t="s">
        <v>1757</v>
      </c>
      <c r="D466" s="21">
        <v>136</v>
      </c>
      <c r="F466" s="22">
        <v>0</v>
      </c>
      <c r="G466" s="23">
        <v>136.26</v>
      </c>
      <c r="H466" s="23" t="s">
        <v>1758</v>
      </c>
      <c r="I466" s="9" t="str">
        <f t="shared" si="7"/>
        <v>项</v>
      </c>
    </row>
    <row r="467" ht="19.5" customHeight="1" spans="1:9">
      <c r="A467" s="25"/>
      <c r="B467" s="19"/>
      <c r="C467" s="20" t="s">
        <v>1759</v>
      </c>
      <c r="D467" s="21">
        <v>109</v>
      </c>
      <c r="F467" s="22">
        <v>0</v>
      </c>
      <c r="G467" s="23">
        <v>108.53</v>
      </c>
      <c r="H467" s="23" t="s">
        <v>1760</v>
      </c>
      <c r="I467" s="9" t="str">
        <f t="shared" si="7"/>
        <v>项</v>
      </c>
    </row>
    <row r="468" ht="19.5" customHeight="1" spans="1:9">
      <c r="A468" s="18"/>
      <c r="B468" s="19"/>
      <c r="C468" s="20" t="s">
        <v>1761</v>
      </c>
      <c r="D468" s="21">
        <v>180</v>
      </c>
      <c r="F468" s="22">
        <v>0</v>
      </c>
      <c r="G468" s="23">
        <v>179.58</v>
      </c>
      <c r="H468" s="23" t="s">
        <v>1762</v>
      </c>
      <c r="I468" s="9" t="str">
        <f t="shared" si="7"/>
        <v>项</v>
      </c>
    </row>
    <row r="469" ht="19.5" customHeight="1" spans="1:9">
      <c r="A469" s="24"/>
      <c r="B469" s="19"/>
      <c r="C469" s="20" t="s">
        <v>1763</v>
      </c>
      <c r="D469" s="21">
        <v>135</v>
      </c>
      <c r="F469" s="22">
        <v>0</v>
      </c>
      <c r="G469" s="23">
        <v>134.91</v>
      </c>
      <c r="H469" s="23" t="s">
        <v>1764</v>
      </c>
      <c r="I469" s="9" t="str">
        <f t="shared" si="7"/>
        <v>项</v>
      </c>
    </row>
    <row r="470" ht="19.5" customHeight="1" spans="1:9">
      <c r="A470" s="25"/>
      <c r="B470" s="19"/>
      <c r="C470" s="20" t="s">
        <v>1765</v>
      </c>
      <c r="D470" s="21">
        <v>28</v>
      </c>
      <c r="F470" s="22">
        <v>0</v>
      </c>
      <c r="G470" s="23">
        <v>27.78</v>
      </c>
      <c r="H470" s="23" t="s">
        <v>1766</v>
      </c>
      <c r="I470" s="9" t="str">
        <f t="shared" si="7"/>
        <v>款</v>
      </c>
    </row>
    <row r="471" ht="19.5" customHeight="1" spans="1:9">
      <c r="A471" s="25"/>
      <c r="B471" s="19"/>
      <c r="C471" s="20" t="s">
        <v>1767</v>
      </c>
      <c r="D471" s="21">
        <v>28</v>
      </c>
      <c r="F471" s="22">
        <v>0</v>
      </c>
      <c r="G471" s="23">
        <v>27.78</v>
      </c>
      <c r="H471" s="23" t="s">
        <v>1768</v>
      </c>
      <c r="I471" s="9" t="str">
        <f t="shared" si="7"/>
        <v>项</v>
      </c>
    </row>
    <row r="472" ht="19.5" customHeight="1" spans="1:9">
      <c r="A472" s="25"/>
      <c r="B472" s="19"/>
      <c r="C472" s="20" t="s">
        <v>1769</v>
      </c>
      <c r="D472" s="21">
        <v>13184</v>
      </c>
      <c r="F472" s="22">
        <v>0</v>
      </c>
      <c r="G472" s="23">
        <v>13183.69</v>
      </c>
      <c r="H472" s="23" t="s">
        <v>1770</v>
      </c>
      <c r="I472" s="9" t="str">
        <f t="shared" si="7"/>
        <v>款</v>
      </c>
    </row>
    <row r="473" ht="19.5" customHeight="1" spans="1:9">
      <c r="A473" s="25"/>
      <c r="B473" s="19"/>
      <c r="C473" s="20" t="s">
        <v>1771</v>
      </c>
      <c r="D473" s="21">
        <v>184</v>
      </c>
      <c r="F473" s="22">
        <v>0</v>
      </c>
      <c r="G473" s="23">
        <v>183.69</v>
      </c>
      <c r="H473" s="23" t="s">
        <v>1772</v>
      </c>
      <c r="I473" s="9" t="str">
        <f t="shared" si="7"/>
        <v>项</v>
      </c>
    </row>
    <row r="474" ht="19.5" customHeight="1" spans="1:9">
      <c r="A474" s="18"/>
      <c r="B474" s="19"/>
      <c r="C474" s="20" t="s">
        <v>1773</v>
      </c>
      <c r="D474" s="21">
        <v>13000</v>
      </c>
      <c r="F474" s="22">
        <v>0</v>
      </c>
      <c r="G474" s="23">
        <v>13000</v>
      </c>
      <c r="H474" s="23" t="s">
        <v>1774</v>
      </c>
      <c r="I474" s="9" t="str">
        <f t="shared" si="7"/>
        <v>项</v>
      </c>
    </row>
    <row r="475" ht="19.5" customHeight="1" spans="1:9">
      <c r="A475" s="24"/>
      <c r="B475" s="19"/>
      <c r="C475" s="20" t="s">
        <v>1775</v>
      </c>
      <c r="D475" s="21">
        <v>1220</v>
      </c>
      <c r="F475" s="22">
        <v>0</v>
      </c>
      <c r="G475" s="23">
        <v>1219.75</v>
      </c>
      <c r="H475" s="23" t="s">
        <v>1776</v>
      </c>
      <c r="I475" s="9" t="str">
        <f t="shared" si="7"/>
        <v>款</v>
      </c>
    </row>
    <row r="476" ht="19.5" customHeight="1" spans="1:9">
      <c r="A476" s="25"/>
      <c r="B476" s="19"/>
      <c r="C476" s="20" t="s">
        <v>1777</v>
      </c>
      <c r="D476" s="21">
        <v>1158</v>
      </c>
      <c r="F476" s="22">
        <v>0</v>
      </c>
      <c r="G476" s="23">
        <v>1157.73</v>
      </c>
      <c r="H476" s="23" t="s">
        <v>1778</v>
      </c>
      <c r="I476" s="9" t="str">
        <f t="shared" si="7"/>
        <v>项</v>
      </c>
    </row>
    <row r="477" ht="19.5" customHeight="1" spans="1:9">
      <c r="A477" s="25"/>
      <c r="B477" s="19"/>
      <c r="C477" s="20" t="s">
        <v>1779</v>
      </c>
      <c r="D477" s="21">
        <v>62</v>
      </c>
      <c r="F477" s="22">
        <v>0</v>
      </c>
      <c r="G477" s="23">
        <v>62.02</v>
      </c>
      <c r="H477" s="23" t="s">
        <v>1780</v>
      </c>
      <c r="I477" s="9" t="str">
        <f t="shared" si="7"/>
        <v>项</v>
      </c>
    </row>
    <row r="478" ht="19.5" customHeight="1" spans="1:9">
      <c r="A478" s="25"/>
      <c r="B478" s="19"/>
      <c r="C478" s="20" t="s">
        <v>1781</v>
      </c>
      <c r="D478" s="21">
        <v>24363</v>
      </c>
      <c r="F478" s="22">
        <v>23363</v>
      </c>
      <c r="G478" s="23">
        <v>1000</v>
      </c>
      <c r="H478" s="23" t="s">
        <v>1782</v>
      </c>
      <c r="I478" s="9" t="str">
        <f t="shared" si="7"/>
        <v>款</v>
      </c>
    </row>
    <row r="479" ht="19.5" customHeight="1" spans="1:9">
      <c r="A479" s="25"/>
      <c r="B479" s="19"/>
      <c r="C479" s="20" t="s">
        <v>1783</v>
      </c>
      <c r="D479" s="21">
        <v>23363</v>
      </c>
      <c r="F479" s="22">
        <v>23363</v>
      </c>
      <c r="G479" s="23"/>
      <c r="H479" s="23" t="s">
        <v>1784</v>
      </c>
      <c r="I479" s="9" t="str">
        <f t="shared" si="7"/>
        <v>项</v>
      </c>
    </row>
    <row r="480" ht="19.5" customHeight="1" spans="1:9">
      <c r="A480" s="25"/>
      <c r="B480" s="19"/>
      <c r="C480" s="20" t="s">
        <v>1785</v>
      </c>
      <c r="D480" s="21">
        <v>1000</v>
      </c>
      <c r="F480" s="22">
        <v>0</v>
      </c>
      <c r="G480" s="23">
        <v>1000</v>
      </c>
      <c r="H480" s="23" t="s">
        <v>1786</v>
      </c>
      <c r="I480" s="9" t="str">
        <f t="shared" si="7"/>
        <v>项</v>
      </c>
    </row>
    <row r="481" ht="19.5" customHeight="1" spans="1:9">
      <c r="A481" s="18"/>
      <c r="B481" s="19"/>
      <c r="C481" s="20" t="s">
        <v>1787</v>
      </c>
      <c r="D481" s="21">
        <v>29771</v>
      </c>
      <c r="F481" s="22">
        <v>29723</v>
      </c>
      <c r="G481" s="23">
        <v>48</v>
      </c>
      <c r="H481" s="23" t="s">
        <v>1788</v>
      </c>
      <c r="I481" s="9" t="str">
        <f t="shared" si="7"/>
        <v>款</v>
      </c>
    </row>
    <row r="482" ht="19.5" customHeight="1" spans="1:9">
      <c r="A482" s="24"/>
      <c r="B482" s="19"/>
      <c r="C482" s="20" t="s">
        <v>1789</v>
      </c>
      <c r="D482" s="21">
        <v>29723</v>
      </c>
      <c r="F482" s="22">
        <v>29723</v>
      </c>
      <c r="G482" s="23"/>
      <c r="H482" s="23" t="s">
        <v>1790</v>
      </c>
      <c r="I482" s="9" t="str">
        <f t="shared" si="7"/>
        <v>项</v>
      </c>
    </row>
    <row r="483" ht="19.5" customHeight="1" spans="1:9">
      <c r="A483" s="25"/>
      <c r="B483" s="19"/>
      <c r="C483" s="20" t="s">
        <v>1791</v>
      </c>
      <c r="D483" s="21">
        <v>48</v>
      </c>
      <c r="F483" s="22">
        <v>0</v>
      </c>
      <c r="G483" s="23">
        <v>48</v>
      </c>
      <c r="H483" s="23" t="s">
        <v>1792</v>
      </c>
      <c r="I483" s="9" t="str">
        <f t="shared" si="7"/>
        <v>项</v>
      </c>
    </row>
    <row r="484" ht="19.5" customHeight="1" spans="1:9">
      <c r="A484" s="26"/>
      <c r="B484" s="27"/>
      <c r="C484" s="28" t="s">
        <v>1793</v>
      </c>
      <c r="D484" s="29">
        <v>27902</v>
      </c>
      <c r="F484" s="22">
        <v>25795</v>
      </c>
      <c r="G484" s="23">
        <v>2106.96</v>
      </c>
      <c r="H484" s="23" t="s">
        <v>1794</v>
      </c>
      <c r="I484" s="9" t="str">
        <f t="shared" si="7"/>
        <v>款</v>
      </c>
    </row>
    <row r="485" ht="19.5" customHeight="1" spans="1:9">
      <c r="A485" s="25"/>
      <c r="B485" s="19"/>
      <c r="C485" s="20" t="s">
        <v>1795</v>
      </c>
      <c r="D485" s="21">
        <v>27902</v>
      </c>
      <c r="F485" s="22">
        <v>25795</v>
      </c>
      <c r="G485" s="23">
        <v>2106.96</v>
      </c>
      <c r="H485" s="23" t="s">
        <v>1796</v>
      </c>
      <c r="I485" s="9" t="str">
        <f t="shared" si="7"/>
        <v>项</v>
      </c>
    </row>
    <row r="486" ht="19.5" customHeight="1" spans="1:9">
      <c r="A486" s="25"/>
      <c r="B486" s="19"/>
      <c r="C486" s="20" t="s">
        <v>1797</v>
      </c>
      <c r="D486" s="21">
        <v>6142</v>
      </c>
      <c r="F486" s="22">
        <v>0</v>
      </c>
      <c r="G486" s="23">
        <v>6142.4</v>
      </c>
      <c r="H486" s="23" t="s">
        <v>1798</v>
      </c>
      <c r="I486" s="9" t="str">
        <f t="shared" si="7"/>
        <v>款</v>
      </c>
    </row>
    <row r="487" ht="19.5" customHeight="1" spans="1:9">
      <c r="A487" s="25"/>
      <c r="B487" s="19"/>
      <c r="C487" s="20" t="s">
        <v>1799</v>
      </c>
      <c r="D487" s="21">
        <v>1142</v>
      </c>
      <c r="F487" s="22">
        <v>0</v>
      </c>
      <c r="G487" s="23">
        <v>1142.4</v>
      </c>
      <c r="H487" s="23" t="s">
        <v>1800</v>
      </c>
      <c r="I487" s="9" t="str">
        <f t="shared" si="7"/>
        <v>项</v>
      </c>
    </row>
    <row r="488" ht="19.5" customHeight="1" spans="1:9">
      <c r="A488" s="18"/>
      <c r="B488" s="19"/>
      <c r="C488" s="20" t="s">
        <v>1801</v>
      </c>
      <c r="D488" s="21">
        <v>3000</v>
      </c>
      <c r="F488" s="22">
        <v>0</v>
      </c>
      <c r="G488" s="23">
        <v>3000</v>
      </c>
      <c r="H488" s="23" t="s">
        <v>1802</v>
      </c>
      <c r="I488" s="9" t="str">
        <f t="shared" si="7"/>
        <v>项</v>
      </c>
    </row>
    <row r="489" ht="19.5" customHeight="1" spans="1:9">
      <c r="A489" s="24"/>
      <c r="B489" s="19"/>
      <c r="C489" s="20" t="s">
        <v>1803</v>
      </c>
      <c r="D489" s="21">
        <v>2000</v>
      </c>
      <c r="F489" s="22">
        <v>0</v>
      </c>
      <c r="G489" s="23">
        <v>2000</v>
      </c>
      <c r="H489" s="23" t="s">
        <v>1804</v>
      </c>
      <c r="I489" s="9" t="str">
        <f t="shared" si="7"/>
        <v>项</v>
      </c>
    </row>
    <row r="490" ht="19.5" customHeight="1" spans="1:9">
      <c r="A490" s="25"/>
      <c r="B490" s="19"/>
      <c r="C490" s="20" t="s">
        <v>1805</v>
      </c>
      <c r="D490" s="21">
        <v>11000</v>
      </c>
      <c r="F490" s="22">
        <v>0</v>
      </c>
      <c r="G490" s="23">
        <v>11000</v>
      </c>
      <c r="H490" s="23" t="s">
        <v>1806</v>
      </c>
      <c r="I490" s="9" t="str">
        <f t="shared" si="7"/>
        <v>款</v>
      </c>
    </row>
    <row r="491" ht="19.5" customHeight="1" spans="1:9">
      <c r="A491" s="25"/>
      <c r="B491" s="19"/>
      <c r="C491" s="20" t="s">
        <v>1807</v>
      </c>
      <c r="D491" s="21">
        <v>11000</v>
      </c>
      <c r="F491" s="22">
        <v>0</v>
      </c>
      <c r="G491" s="23">
        <v>11000</v>
      </c>
      <c r="H491" s="23" t="s">
        <v>1808</v>
      </c>
      <c r="I491" s="9" t="str">
        <f t="shared" si="7"/>
        <v>项</v>
      </c>
    </row>
    <row r="492" ht="19.5" customHeight="1" spans="1:9">
      <c r="A492" s="25"/>
      <c r="B492" s="19"/>
      <c r="C492" s="20" t="s">
        <v>42</v>
      </c>
      <c r="D492" s="21">
        <v>9211</v>
      </c>
      <c r="F492" s="22">
        <v>0</v>
      </c>
      <c r="G492" s="23">
        <v>9210.86</v>
      </c>
      <c r="H492" s="23" t="s">
        <v>533</v>
      </c>
      <c r="I492" s="9" t="str">
        <f t="shared" si="7"/>
        <v>类</v>
      </c>
    </row>
    <row r="493" ht="19.5" customHeight="1" spans="1:9">
      <c r="A493" s="25"/>
      <c r="B493" s="19"/>
      <c r="C493" s="20" t="s">
        <v>1809</v>
      </c>
      <c r="D493" s="21">
        <v>4060</v>
      </c>
      <c r="F493" s="22">
        <v>0</v>
      </c>
      <c r="G493" s="23">
        <v>4060.41</v>
      </c>
      <c r="H493" s="23" t="s">
        <v>1810</v>
      </c>
      <c r="I493" s="9" t="str">
        <f t="shared" si="7"/>
        <v>款</v>
      </c>
    </row>
    <row r="494" ht="19.5" customHeight="1" spans="1:9">
      <c r="A494" s="25"/>
      <c r="B494" s="19"/>
      <c r="C494" s="20" t="s">
        <v>1811</v>
      </c>
      <c r="D494" s="21">
        <v>1542</v>
      </c>
      <c r="F494" s="22">
        <v>0</v>
      </c>
      <c r="G494" s="23">
        <v>1541.6</v>
      </c>
      <c r="H494" s="23" t="s">
        <v>1812</v>
      </c>
      <c r="I494" s="9" t="str">
        <f t="shared" si="7"/>
        <v>项</v>
      </c>
    </row>
    <row r="495" ht="19.5" customHeight="1" spans="1:9">
      <c r="A495" s="18"/>
      <c r="B495" s="19"/>
      <c r="C495" s="20" t="s">
        <v>1813</v>
      </c>
      <c r="D495" s="21">
        <v>479</v>
      </c>
      <c r="F495" s="22">
        <v>0</v>
      </c>
      <c r="G495" s="23">
        <v>478.5</v>
      </c>
      <c r="H495" s="23" t="s">
        <v>1814</v>
      </c>
      <c r="I495" s="9" t="str">
        <f t="shared" si="7"/>
        <v>项</v>
      </c>
    </row>
    <row r="496" ht="19.5" customHeight="1" spans="1:9">
      <c r="A496" s="24"/>
      <c r="B496" s="19"/>
      <c r="C496" s="20" t="s">
        <v>1815</v>
      </c>
      <c r="D496" s="21">
        <v>296</v>
      </c>
      <c r="F496" s="22">
        <v>0</v>
      </c>
      <c r="G496" s="23">
        <v>296.14</v>
      </c>
      <c r="H496" s="23" t="s">
        <v>1816</v>
      </c>
      <c r="I496" s="9" t="str">
        <f t="shared" si="7"/>
        <v>项</v>
      </c>
    </row>
    <row r="497" ht="19.5" customHeight="1" spans="1:9">
      <c r="A497" s="18"/>
      <c r="B497" s="19"/>
      <c r="C497" s="20" t="s">
        <v>1817</v>
      </c>
      <c r="D497" s="21">
        <v>146</v>
      </c>
      <c r="F497" s="22">
        <v>0</v>
      </c>
      <c r="G497" s="23">
        <v>146.21</v>
      </c>
      <c r="H497" s="23" t="s">
        <v>1818</v>
      </c>
      <c r="I497" s="9" t="str">
        <f t="shared" si="7"/>
        <v>项</v>
      </c>
    </row>
    <row r="498" ht="19.5" customHeight="1" spans="1:9">
      <c r="A498" s="25"/>
      <c r="B498" s="19"/>
      <c r="C498" s="20" t="s">
        <v>1819</v>
      </c>
      <c r="D498" s="21">
        <v>487</v>
      </c>
      <c r="F498" s="22">
        <v>0</v>
      </c>
      <c r="G498" s="23">
        <v>487.18</v>
      </c>
      <c r="H498" s="23" t="s">
        <v>1820</v>
      </c>
      <c r="I498" s="9" t="str">
        <f t="shared" si="7"/>
        <v>项</v>
      </c>
    </row>
    <row r="499" ht="19.5" customHeight="1" spans="1:9">
      <c r="A499" s="25"/>
      <c r="B499" s="19"/>
      <c r="C499" s="20" t="s">
        <v>1821</v>
      </c>
      <c r="D499" s="21">
        <v>1111</v>
      </c>
      <c r="F499" s="22">
        <v>0</v>
      </c>
      <c r="G499" s="23">
        <v>1110.78</v>
      </c>
      <c r="H499" s="23" t="s">
        <v>1822</v>
      </c>
      <c r="I499" s="9" t="str">
        <f t="shared" si="7"/>
        <v>项</v>
      </c>
    </row>
    <row r="500" ht="19.5" customHeight="1" spans="1:9">
      <c r="A500" s="25"/>
      <c r="B500" s="19"/>
      <c r="C500" s="20" t="s">
        <v>1823</v>
      </c>
      <c r="D500" s="21">
        <v>463</v>
      </c>
      <c r="F500" s="22">
        <v>0</v>
      </c>
      <c r="G500" s="23">
        <v>463.02</v>
      </c>
      <c r="H500" s="23" t="s">
        <v>1824</v>
      </c>
      <c r="I500" s="9" t="str">
        <f t="shared" si="7"/>
        <v>款</v>
      </c>
    </row>
    <row r="501" ht="19.5" customHeight="1" spans="1:9">
      <c r="A501" s="25"/>
      <c r="B501" s="19"/>
      <c r="C501" s="20" t="s">
        <v>1825</v>
      </c>
      <c r="D501" s="21">
        <v>463</v>
      </c>
      <c r="F501" s="22">
        <v>0</v>
      </c>
      <c r="G501" s="23">
        <v>463.02</v>
      </c>
      <c r="H501" s="23" t="s">
        <v>1826</v>
      </c>
      <c r="I501" s="9" t="str">
        <f t="shared" si="7"/>
        <v>项</v>
      </c>
    </row>
    <row r="502" ht="19.5" customHeight="1" spans="1:9">
      <c r="A502" s="18"/>
      <c r="B502" s="19"/>
      <c r="C502" s="20" t="s">
        <v>1827</v>
      </c>
      <c r="D502" s="21">
        <v>4529</v>
      </c>
      <c r="F502" s="22">
        <v>0</v>
      </c>
      <c r="G502" s="23">
        <v>4528.5</v>
      </c>
      <c r="H502" s="23" t="s">
        <v>1828</v>
      </c>
      <c r="I502" s="9" t="str">
        <f t="shared" si="7"/>
        <v>款</v>
      </c>
    </row>
    <row r="503" ht="19.5" customHeight="1" spans="1:9">
      <c r="A503" s="24"/>
      <c r="B503" s="19"/>
      <c r="C503" s="20" t="s">
        <v>1829</v>
      </c>
      <c r="D503" s="21">
        <v>4529</v>
      </c>
      <c r="F503" s="22">
        <v>0</v>
      </c>
      <c r="G503" s="23">
        <v>4528.5</v>
      </c>
      <c r="H503" s="23" t="s">
        <v>1830</v>
      </c>
      <c r="I503" s="9" t="str">
        <f t="shared" si="7"/>
        <v>项</v>
      </c>
    </row>
    <row r="504" ht="19.5" customHeight="1" spans="1:9">
      <c r="A504" s="25"/>
      <c r="B504" s="19"/>
      <c r="C504" s="20" t="s">
        <v>1831</v>
      </c>
      <c r="D504" s="21">
        <v>159</v>
      </c>
      <c r="F504" s="22">
        <v>0</v>
      </c>
      <c r="G504" s="23">
        <v>158.93</v>
      </c>
      <c r="H504" s="23" t="s">
        <v>1832</v>
      </c>
      <c r="I504" s="9" t="str">
        <f t="shared" si="7"/>
        <v>款</v>
      </c>
    </row>
    <row r="505" ht="19.5" customHeight="1" spans="1:9">
      <c r="A505" s="25"/>
      <c r="B505" s="19"/>
      <c r="C505" s="20" t="s">
        <v>1833</v>
      </c>
      <c r="D505" s="21">
        <v>159</v>
      </c>
      <c r="F505" s="22">
        <v>0</v>
      </c>
      <c r="G505" s="23">
        <v>158.93</v>
      </c>
      <c r="H505" s="23" t="s">
        <v>1834</v>
      </c>
      <c r="I505" s="9" t="str">
        <f t="shared" si="7"/>
        <v>项</v>
      </c>
    </row>
    <row r="506" ht="19.5" customHeight="1" spans="1:9">
      <c r="A506" s="25"/>
      <c r="B506" s="19"/>
      <c r="C506" s="20" t="s">
        <v>43</v>
      </c>
      <c r="D506" s="21">
        <v>986646</v>
      </c>
      <c r="F506" s="22">
        <v>502407</v>
      </c>
      <c r="G506" s="23">
        <v>484239.14</v>
      </c>
      <c r="H506" s="23" t="s">
        <v>552</v>
      </c>
      <c r="I506" s="9" t="str">
        <f t="shared" si="7"/>
        <v>类</v>
      </c>
    </row>
    <row r="507" ht="19.5" customHeight="1" spans="1:9">
      <c r="A507" s="25"/>
      <c r="B507" s="19"/>
      <c r="C507" s="20" t="s">
        <v>1835</v>
      </c>
      <c r="D507" s="21">
        <v>469142</v>
      </c>
      <c r="F507" s="22">
        <v>331167</v>
      </c>
      <c r="G507" s="23">
        <v>137975.23</v>
      </c>
      <c r="H507" s="23" t="s">
        <v>1836</v>
      </c>
      <c r="I507" s="9" t="str">
        <f t="shared" si="7"/>
        <v>款</v>
      </c>
    </row>
    <row r="508" ht="19.5" customHeight="1" spans="1:9">
      <c r="A508" s="25"/>
      <c r="B508" s="19"/>
      <c r="C508" s="20" t="s">
        <v>1837</v>
      </c>
      <c r="D508" s="21">
        <v>4341</v>
      </c>
      <c r="F508" s="22">
        <v>0</v>
      </c>
      <c r="G508" s="23">
        <v>4340.94</v>
      </c>
      <c r="H508" s="23" t="s">
        <v>1838</v>
      </c>
      <c r="I508" s="9" t="str">
        <f t="shared" si="7"/>
        <v>项</v>
      </c>
    </row>
    <row r="509" ht="19.5" customHeight="1" spans="1:9">
      <c r="A509" s="25"/>
      <c r="B509" s="19"/>
      <c r="C509" s="20" t="s">
        <v>1839</v>
      </c>
      <c r="D509" s="21">
        <v>110</v>
      </c>
      <c r="F509" s="22">
        <v>0</v>
      </c>
      <c r="G509" s="23">
        <v>110</v>
      </c>
      <c r="H509" s="23" t="s">
        <v>1840</v>
      </c>
      <c r="I509" s="9" t="str">
        <f t="shared" si="7"/>
        <v>项</v>
      </c>
    </row>
    <row r="510" ht="19.5" customHeight="1" spans="1:9">
      <c r="A510" s="25"/>
      <c r="B510" s="19"/>
      <c r="C510" s="20" t="s">
        <v>1841</v>
      </c>
      <c r="D510" s="21">
        <v>478</v>
      </c>
      <c r="F510" s="22">
        <v>0</v>
      </c>
      <c r="G510" s="23">
        <v>478.09</v>
      </c>
      <c r="H510" s="23" t="s">
        <v>1842</v>
      </c>
      <c r="I510" s="9" t="str">
        <f t="shared" si="7"/>
        <v>项</v>
      </c>
    </row>
    <row r="511" ht="19.5" customHeight="1" spans="1:9">
      <c r="A511" s="18"/>
      <c r="B511" s="19"/>
      <c r="C511" s="20" t="s">
        <v>1843</v>
      </c>
      <c r="D511" s="21">
        <v>8697</v>
      </c>
      <c r="F511" s="22">
        <v>0</v>
      </c>
      <c r="G511" s="23">
        <v>8697.2</v>
      </c>
      <c r="H511" s="23" t="s">
        <v>1844</v>
      </c>
      <c r="I511" s="9" t="str">
        <f t="shared" si="7"/>
        <v>项</v>
      </c>
    </row>
    <row r="512" ht="19.5" customHeight="1" spans="1:9">
      <c r="A512" s="24"/>
      <c r="B512" s="19"/>
      <c r="C512" s="20" t="s">
        <v>1845</v>
      </c>
      <c r="D512" s="21">
        <v>17219</v>
      </c>
      <c r="F512" s="22">
        <v>12180</v>
      </c>
      <c r="G512" s="23">
        <v>5039</v>
      </c>
      <c r="H512" s="23" t="s">
        <v>1846</v>
      </c>
      <c r="I512" s="9" t="str">
        <f t="shared" si="7"/>
        <v>项</v>
      </c>
    </row>
    <row r="513" ht="19.5" customHeight="1" spans="1:9">
      <c r="A513" s="25"/>
      <c r="B513" s="19"/>
      <c r="C513" s="20" t="s">
        <v>1847</v>
      </c>
      <c r="D513" s="21">
        <v>8498</v>
      </c>
      <c r="F513" s="22">
        <v>220</v>
      </c>
      <c r="G513" s="23">
        <v>8278</v>
      </c>
      <c r="H513" s="23" t="s">
        <v>1848</v>
      </c>
      <c r="I513" s="9" t="str">
        <f t="shared" si="7"/>
        <v>项</v>
      </c>
    </row>
    <row r="514" ht="19.5" customHeight="1" spans="1:9">
      <c r="A514" s="25"/>
      <c r="B514" s="19"/>
      <c r="C514" s="20" t="s">
        <v>1849</v>
      </c>
      <c r="D514" s="21">
        <v>254</v>
      </c>
      <c r="F514" s="22">
        <v>0</v>
      </c>
      <c r="G514" s="23">
        <v>254</v>
      </c>
      <c r="H514" s="23" t="s">
        <v>1850</v>
      </c>
      <c r="I514" s="9" t="str">
        <f t="shared" si="7"/>
        <v>项</v>
      </c>
    </row>
    <row r="515" ht="19.5" customHeight="1" spans="1:9">
      <c r="A515" s="25"/>
      <c r="B515" s="19"/>
      <c r="C515" s="20" t="s">
        <v>1851</v>
      </c>
      <c r="D515" s="21">
        <v>73</v>
      </c>
      <c r="F515" s="22">
        <v>0</v>
      </c>
      <c r="G515" s="23">
        <v>73</v>
      </c>
      <c r="H515" s="23" t="s">
        <v>1852</v>
      </c>
      <c r="I515" s="9" t="str">
        <f t="shared" si="7"/>
        <v>项</v>
      </c>
    </row>
    <row r="516" ht="19.5" customHeight="1" spans="1:9">
      <c r="A516" s="26"/>
      <c r="B516" s="27"/>
      <c r="C516" s="28" t="s">
        <v>1853</v>
      </c>
      <c r="D516" s="29">
        <v>40</v>
      </c>
      <c r="F516" s="22">
        <v>0</v>
      </c>
      <c r="G516" s="23">
        <v>40</v>
      </c>
      <c r="H516" s="23" t="s">
        <v>1854</v>
      </c>
      <c r="I516" s="9" t="str">
        <f t="shared" si="7"/>
        <v>项</v>
      </c>
    </row>
    <row r="517" ht="19.5" customHeight="1" spans="1:9">
      <c r="A517" s="18"/>
      <c r="B517" s="19"/>
      <c r="C517" s="20" t="s">
        <v>1855</v>
      </c>
      <c r="D517" s="21">
        <v>3470</v>
      </c>
      <c r="F517" s="22">
        <v>0</v>
      </c>
      <c r="G517" s="23">
        <v>3470</v>
      </c>
      <c r="H517" s="23" t="s">
        <v>1856</v>
      </c>
      <c r="I517" s="9" t="str">
        <f t="shared" si="7"/>
        <v>项</v>
      </c>
    </row>
    <row r="518" ht="19.5" customHeight="1" spans="1:9">
      <c r="A518" s="24"/>
      <c r="B518" s="19"/>
      <c r="C518" s="20" t="s">
        <v>1857</v>
      </c>
      <c r="D518" s="21">
        <v>205781</v>
      </c>
      <c r="F518" s="22">
        <v>197746</v>
      </c>
      <c r="G518" s="23">
        <v>8035</v>
      </c>
      <c r="H518" s="23" t="s">
        <v>1858</v>
      </c>
      <c r="I518" s="9" t="str">
        <f t="shared" ref="I518:I581" si="8">IF(LEN(H518)=3,"类",IF(LEN(H518)=5,"款","项"))</f>
        <v>项</v>
      </c>
    </row>
    <row r="519" ht="19.5" customHeight="1" spans="1:9">
      <c r="A519" s="18"/>
      <c r="B519" s="19"/>
      <c r="C519" s="20" t="s">
        <v>1859</v>
      </c>
      <c r="D519" s="21">
        <v>80381</v>
      </c>
      <c r="F519" s="22">
        <v>52381</v>
      </c>
      <c r="G519" s="23">
        <v>28000</v>
      </c>
      <c r="H519" s="23" t="s">
        <v>1860</v>
      </c>
      <c r="I519" s="9" t="str">
        <f t="shared" si="8"/>
        <v>项</v>
      </c>
    </row>
    <row r="520" ht="19.5" customHeight="1" spans="1:9">
      <c r="A520" s="24"/>
      <c r="B520" s="19"/>
      <c r="C520" s="20" t="s">
        <v>1861</v>
      </c>
      <c r="D520" s="21">
        <v>5280</v>
      </c>
      <c r="F520" s="22">
        <v>4380</v>
      </c>
      <c r="G520" s="23">
        <v>900</v>
      </c>
      <c r="H520" s="23" t="s">
        <v>1862</v>
      </c>
      <c r="I520" s="9" t="str">
        <f t="shared" si="8"/>
        <v>项</v>
      </c>
    </row>
    <row r="521" ht="19.5" customHeight="1" spans="1:9">
      <c r="A521" s="25"/>
      <c r="B521" s="19"/>
      <c r="C521" s="20" t="s">
        <v>1863</v>
      </c>
      <c r="D521" s="21">
        <v>12649</v>
      </c>
      <c r="F521" s="22">
        <v>4500</v>
      </c>
      <c r="G521" s="23">
        <v>8149</v>
      </c>
      <c r="H521" s="23" t="s">
        <v>1864</v>
      </c>
      <c r="I521" s="9" t="str">
        <f t="shared" si="8"/>
        <v>项</v>
      </c>
    </row>
    <row r="522" ht="19.5" customHeight="1" spans="1:9">
      <c r="A522" s="25"/>
      <c r="B522" s="19"/>
      <c r="C522" s="20" t="s">
        <v>1865</v>
      </c>
      <c r="D522" s="21">
        <v>1040</v>
      </c>
      <c r="F522" s="22">
        <v>0</v>
      </c>
      <c r="G522" s="23">
        <v>1040</v>
      </c>
      <c r="H522" s="23" t="s">
        <v>1866</v>
      </c>
      <c r="I522" s="9" t="str">
        <f t="shared" si="8"/>
        <v>项</v>
      </c>
    </row>
    <row r="523" ht="19.5" customHeight="1" spans="1:9">
      <c r="A523" s="25"/>
      <c r="B523" s="19"/>
      <c r="C523" s="20" t="s">
        <v>1867</v>
      </c>
      <c r="D523" s="21">
        <v>2234</v>
      </c>
      <c r="F523" s="22">
        <v>2187</v>
      </c>
      <c r="G523" s="23">
        <v>47</v>
      </c>
      <c r="H523" s="23" t="s">
        <v>1868</v>
      </c>
      <c r="I523" s="9" t="str">
        <f t="shared" si="8"/>
        <v>项</v>
      </c>
    </row>
    <row r="524" ht="19.5" customHeight="1" spans="1:9">
      <c r="A524" s="25"/>
      <c r="B524" s="19"/>
      <c r="C524" s="20" t="s">
        <v>1869</v>
      </c>
      <c r="D524" s="21">
        <v>12369</v>
      </c>
      <c r="F524" s="22">
        <v>12369</v>
      </c>
      <c r="G524" s="23"/>
      <c r="H524" s="23" t="s">
        <v>1870</v>
      </c>
      <c r="I524" s="9" t="str">
        <f t="shared" si="8"/>
        <v>项</v>
      </c>
    </row>
    <row r="525" ht="19.5" customHeight="1" spans="1:9">
      <c r="A525" s="25"/>
      <c r="B525" s="19"/>
      <c r="C525" s="20" t="s">
        <v>1871</v>
      </c>
      <c r="D525" s="21">
        <v>80</v>
      </c>
      <c r="F525" s="22">
        <v>0</v>
      </c>
      <c r="G525" s="23">
        <v>80</v>
      </c>
      <c r="H525" s="23" t="s">
        <v>1872</v>
      </c>
      <c r="I525" s="9" t="str">
        <f t="shared" si="8"/>
        <v>项</v>
      </c>
    </row>
    <row r="526" ht="19.5" customHeight="1" spans="1:9">
      <c r="A526" s="25"/>
      <c r="B526" s="19"/>
      <c r="C526" s="20" t="s">
        <v>1873</v>
      </c>
      <c r="D526" s="21">
        <v>106148</v>
      </c>
      <c r="F526" s="22">
        <v>45204</v>
      </c>
      <c r="G526" s="23">
        <v>60944</v>
      </c>
      <c r="H526" s="23" t="s">
        <v>1874</v>
      </c>
      <c r="I526" s="9" t="str">
        <f t="shared" si="8"/>
        <v>项</v>
      </c>
    </row>
    <row r="527" ht="19.5" customHeight="1" spans="1:9">
      <c r="A527" s="18"/>
      <c r="B527" s="19"/>
      <c r="C527" s="20" t="s">
        <v>1875</v>
      </c>
      <c r="D527" s="21">
        <v>65942</v>
      </c>
      <c r="F527" s="22">
        <v>13310</v>
      </c>
      <c r="G527" s="23">
        <v>52631.92</v>
      </c>
      <c r="H527" s="23" t="s">
        <v>1876</v>
      </c>
      <c r="I527" s="9" t="str">
        <f t="shared" si="8"/>
        <v>款</v>
      </c>
    </row>
    <row r="528" ht="19.5" customHeight="1" spans="1:9">
      <c r="A528" s="18"/>
      <c r="B528" s="19"/>
      <c r="C528" s="20" t="s">
        <v>1877</v>
      </c>
      <c r="D528" s="21">
        <v>5776</v>
      </c>
      <c r="F528" s="22">
        <v>0</v>
      </c>
      <c r="G528" s="23">
        <v>5776.19</v>
      </c>
      <c r="H528" s="23" t="s">
        <v>1878</v>
      </c>
      <c r="I528" s="9" t="str">
        <f t="shared" si="8"/>
        <v>项</v>
      </c>
    </row>
    <row r="529" ht="19.5" customHeight="1" spans="1:9">
      <c r="A529" s="25"/>
      <c r="B529" s="19"/>
      <c r="C529" s="20" t="s">
        <v>1879</v>
      </c>
      <c r="D529" s="21">
        <v>440</v>
      </c>
      <c r="F529" s="22">
        <v>0</v>
      </c>
      <c r="G529" s="23">
        <v>440.31</v>
      </c>
      <c r="H529" s="23" t="s">
        <v>1880</v>
      </c>
      <c r="I529" s="9" t="str">
        <f t="shared" si="8"/>
        <v>项</v>
      </c>
    </row>
    <row r="530" ht="19.5" customHeight="1" spans="1:9">
      <c r="A530" s="25"/>
      <c r="B530" s="19"/>
      <c r="C530" s="20" t="s">
        <v>1881</v>
      </c>
      <c r="D530" s="21">
        <v>4349</v>
      </c>
      <c r="F530" s="22">
        <v>0</v>
      </c>
      <c r="G530" s="23">
        <v>4349.42</v>
      </c>
      <c r="H530" s="23" t="s">
        <v>1882</v>
      </c>
      <c r="I530" s="9" t="str">
        <f t="shared" si="8"/>
        <v>项</v>
      </c>
    </row>
    <row r="531" ht="19.5" customHeight="1" spans="1:9">
      <c r="A531" s="25"/>
      <c r="B531" s="19"/>
      <c r="C531" s="20" t="s">
        <v>1883</v>
      </c>
      <c r="D531" s="21">
        <v>8392</v>
      </c>
      <c r="F531" s="22">
        <v>8392</v>
      </c>
      <c r="G531" s="23"/>
      <c r="H531" s="23" t="s">
        <v>1884</v>
      </c>
      <c r="I531" s="9" t="str">
        <f t="shared" si="8"/>
        <v>项</v>
      </c>
    </row>
    <row r="532" ht="19.5" customHeight="1" spans="1:9">
      <c r="A532" s="25"/>
      <c r="B532" s="19"/>
      <c r="C532" s="20" t="s">
        <v>1885</v>
      </c>
      <c r="D532" s="21">
        <v>1024</v>
      </c>
      <c r="F532" s="22">
        <v>0</v>
      </c>
      <c r="G532" s="23">
        <v>1024</v>
      </c>
      <c r="H532" s="23" t="s">
        <v>1886</v>
      </c>
      <c r="I532" s="9" t="str">
        <f t="shared" si="8"/>
        <v>项</v>
      </c>
    </row>
    <row r="533" ht="19.5" customHeight="1" spans="1:9">
      <c r="A533" s="25"/>
      <c r="B533" s="19"/>
      <c r="C533" s="20" t="s">
        <v>1887</v>
      </c>
      <c r="D533" s="21">
        <v>10580</v>
      </c>
      <c r="F533" s="22">
        <v>4520</v>
      </c>
      <c r="G533" s="23">
        <v>6060</v>
      </c>
      <c r="H533" s="23" t="s">
        <v>1888</v>
      </c>
      <c r="I533" s="9" t="str">
        <f t="shared" si="8"/>
        <v>项</v>
      </c>
    </row>
    <row r="534" ht="19.5" customHeight="1" spans="1:9">
      <c r="A534" s="18"/>
      <c r="B534" s="19"/>
      <c r="C534" s="20" t="s">
        <v>1889</v>
      </c>
      <c r="D534" s="21">
        <v>1796</v>
      </c>
      <c r="F534" s="22">
        <v>0</v>
      </c>
      <c r="G534" s="23">
        <v>1796</v>
      </c>
      <c r="H534" s="23" t="s">
        <v>1890</v>
      </c>
      <c r="I534" s="9" t="str">
        <f t="shared" si="8"/>
        <v>项</v>
      </c>
    </row>
    <row r="535" ht="19.5" customHeight="1" spans="1:9">
      <c r="A535" s="24"/>
      <c r="B535" s="19"/>
      <c r="C535" s="20" t="s">
        <v>1891</v>
      </c>
      <c r="D535" s="21">
        <v>1087</v>
      </c>
      <c r="F535" s="22">
        <v>398</v>
      </c>
      <c r="G535" s="23">
        <v>689</v>
      </c>
      <c r="H535" s="23" t="s">
        <v>1892</v>
      </c>
      <c r="I535" s="9" t="str">
        <f t="shared" si="8"/>
        <v>项</v>
      </c>
    </row>
    <row r="536" ht="19.5" customHeight="1" spans="1:9">
      <c r="A536" s="25"/>
      <c r="B536" s="19"/>
      <c r="C536" s="20" t="s">
        <v>1893</v>
      </c>
      <c r="D536" s="21">
        <v>120</v>
      </c>
      <c r="F536" s="22">
        <v>0</v>
      </c>
      <c r="G536" s="23">
        <v>120</v>
      </c>
      <c r="H536" s="23" t="s">
        <v>1894</v>
      </c>
      <c r="I536" s="9" t="str">
        <f t="shared" si="8"/>
        <v>项</v>
      </c>
    </row>
    <row r="537" ht="19.5" customHeight="1" spans="1:9">
      <c r="A537" s="25"/>
      <c r="B537" s="19"/>
      <c r="C537" s="20" t="s">
        <v>1895</v>
      </c>
      <c r="D537" s="21">
        <v>2410</v>
      </c>
      <c r="F537" s="22">
        <v>0</v>
      </c>
      <c r="G537" s="23">
        <v>2410</v>
      </c>
      <c r="H537" s="23" t="s">
        <v>1896</v>
      </c>
      <c r="I537" s="9" t="str">
        <f t="shared" si="8"/>
        <v>项</v>
      </c>
    </row>
    <row r="538" ht="19.5" customHeight="1" spans="1:9">
      <c r="A538" s="25"/>
      <c r="B538" s="19"/>
      <c r="C538" s="20" t="s">
        <v>1897</v>
      </c>
      <c r="D538" s="21">
        <v>29967</v>
      </c>
      <c r="F538" s="22">
        <v>0</v>
      </c>
      <c r="G538" s="23">
        <v>29967</v>
      </c>
      <c r="H538" s="23" t="s">
        <v>1898</v>
      </c>
      <c r="I538" s="9" t="str">
        <f t="shared" si="8"/>
        <v>项</v>
      </c>
    </row>
    <row r="539" ht="19.5" customHeight="1" spans="1:9">
      <c r="A539" s="25"/>
      <c r="B539" s="19"/>
      <c r="C539" s="20" t="s">
        <v>1899</v>
      </c>
      <c r="D539" s="21">
        <v>213035</v>
      </c>
      <c r="F539" s="22">
        <v>59849</v>
      </c>
      <c r="G539" s="23">
        <v>153185.85</v>
      </c>
      <c r="H539" s="23" t="s">
        <v>1900</v>
      </c>
      <c r="I539" s="9" t="str">
        <f t="shared" si="8"/>
        <v>款</v>
      </c>
    </row>
    <row r="540" ht="19.5" customHeight="1" spans="1:9">
      <c r="A540" s="25"/>
      <c r="B540" s="19"/>
      <c r="C540" s="20" t="s">
        <v>1901</v>
      </c>
      <c r="D540" s="21">
        <v>2906</v>
      </c>
      <c r="F540" s="22">
        <v>0</v>
      </c>
      <c r="G540" s="23">
        <v>2905.76</v>
      </c>
      <c r="H540" s="23" t="s">
        <v>1902</v>
      </c>
      <c r="I540" s="9" t="str">
        <f t="shared" si="8"/>
        <v>项</v>
      </c>
    </row>
    <row r="541" ht="19.5" customHeight="1" spans="1:9">
      <c r="A541" s="18"/>
      <c r="B541" s="19"/>
      <c r="C541" s="20" t="s">
        <v>1903</v>
      </c>
      <c r="D541" s="21">
        <v>125</v>
      </c>
      <c r="F541" s="22">
        <v>0</v>
      </c>
      <c r="G541" s="23">
        <v>125.4</v>
      </c>
      <c r="H541" s="23" t="s">
        <v>1904</v>
      </c>
      <c r="I541" s="9" t="str">
        <f t="shared" si="8"/>
        <v>项</v>
      </c>
    </row>
    <row r="542" ht="19.5" customHeight="1" spans="1:9">
      <c r="A542" s="24"/>
      <c r="B542" s="19"/>
      <c r="C542" s="20" t="s">
        <v>1905</v>
      </c>
      <c r="D542" s="21">
        <v>203</v>
      </c>
      <c r="F542" s="22">
        <v>0</v>
      </c>
      <c r="G542" s="23">
        <v>203.3</v>
      </c>
      <c r="H542" s="23" t="s">
        <v>1906</v>
      </c>
      <c r="I542" s="9" t="str">
        <f t="shared" si="8"/>
        <v>项</v>
      </c>
    </row>
    <row r="543" ht="19.5" customHeight="1" spans="1:9">
      <c r="A543" s="25"/>
      <c r="B543" s="19"/>
      <c r="C543" s="20" t="s">
        <v>1907</v>
      </c>
      <c r="D543" s="21">
        <v>3413</v>
      </c>
      <c r="F543" s="22">
        <v>0</v>
      </c>
      <c r="G543" s="23">
        <v>3412.82</v>
      </c>
      <c r="H543" s="23" t="s">
        <v>1908</v>
      </c>
      <c r="I543" s="9" t="str">
        <f t="shared" si="8"/>
        <v>项</v>
      </c>
    </row>
    <row r="544" ht="19.5" customHeight="1" spans="1:9">
      <c r="A544" s="25"/>
      <c r="B544" s="19"/>
      <c r="C544" s="20" t="s">
        <v>1909</v>
      </c>
      <c r="D544" s="21">
        <v>11539</v>
      </c>
      <c r="F544" s="22">
        <v>11333</v>
      </c>
      <c r="G544" s="23">
        <v>206</v>
      </c>
      <c r="H544" s="23" t="s">
        <v>1910</v>
      </c>
      <c r="I544" s="9" t="str">
        <f t="shared" si="8"/>
        <v>项</v>
      </c>
    </row>
    <row r="545" ht="19.5" customHeight="1" spans="1:9">
      <c r="A545" s="25"/>
      <c r="B545" s="19"/>
      <c r="C545" s="20" t="s">
        <v>1911</v>
      </c>
      <c r="D545" s="21">
        <v>12279</v>
      </c>
      <c r="F545" s="22">
        <v>0</v>
      </c>
      <c r="G545" s="23">
        <v>12278.67</v>
      </c>
      <c r="H545" s="23" t="s">
        <v>1912</v>
      </c>
      <c r="I545" s="9" t="str">
        <f t="shared" si="8"/>
        <v>项</v>
      </c>
    </row>
    <row r="546" ht="19.5" customHeight="1" spans="1:9">
      <c r="A546" s="18"/>
      <c r="B546" s="19"/>
      <c r="C546" s="20" t="s">
        <v>1913</v>
      </c>
      <c r="D546" s="21">
        <v>170</v>
      </c>
      <c r="F546" s="22">
        <v>0</v>
      </c>
      <c r="G546" s="23">
        <v>169.88</v>
      </c>
      <c r="H546" s="23" t="s">
        <v>1914</v>
      </c>
      <c r="I546" s="9" t="str">
        <f t="shared" si="8"/>
        <v>项</v>
      </c>
    </row>
    <row r="547" ht="19.5" customHeight="1" spans="1:9">
      <c r="A547" s="24"/>
      <c r="B547" s="19"/>
      <c r="C547" s="20" t="s">
        <v>1915</v>
      </c>
      <c r="D547" s="21">
        <v>1004</v>
      </c>
      <c r="F547" s="22">
        <v>0</v>
      </c>
      <c r="G547" s="23">
        <v>1003.86</v>
      </c>
      <c r="H547" s="23" t="s">
        <v>1916</v>
      </c>
      <c r="I547" s="9" t="str">
        <f t="shared" si="8"/>
        <v>项</v>
      </c>
    </row>
    <row r="548" ht="19.5" customHeight="1" spans="1:9">
      <c r="A548" s="26"/>
      <c r="B548" s="27"/>
      <c r="C548" s="28" t="s">
        <v>1917</v>
      </c>
      <c r="D548" s="29">
        <v>59</v>
      </c>
      <c r="F548" s="22">
        <v>0</v>
      </c>
      <c r="G548" s="23">
        <v>59.22</v>
      </c>
      <c r="H548" s="23" t="s">
        <v>1918</v>
      </c>
      <c r="I548" s="9" t="str">
        <f t="shared" si="8"/>
        <v>项</v>
      </c>
    </row>
    <row r="549" ht="19.5" customHeight="1" spans="1:9">
      <c r="A549" s="25"/>
      <c r="B549" s="19"/>
      <c r="C549" s="20" t="s">
        <v>1919</v>
      </c>
      <c r="D549" s="21">
        <v>185</v>
      </c>
      <c r="F549" s="22">
        <v>0</v>
      </c>
      <c r="G549" s="23">
        <v>184.74</v>
      </c>
      <c r="H549" s="23" t="s">
        <v>1920</v>
      </c>
      <c r="I549" s="9" t="str">
        <f t="shared" si="8"/>
        <v>项</v>
      </c>
    </row>
    <row r="550" ht="19.5" customHeight="1" spans="1:9">
      <c r="A550" s="25"/>
      <c r="B550" s="19"/>
      <c r="C550" s="20" t="s">
        <v>1921</v>
      </c>
      <c r="D550" s="21">
        <v>7848</v>
      </c>
      <c r="F550" s="22">
        <v>0</v>
      </c>
      <c r="G550" s="23">
        <v>7847.95</v>
      </c>
      <c r="H550" s="23" t="s">
        <v>1922</v>
      </c>
      <c r="I550" s="9" t="str">
        <f t="shared" si="8"/>
        <v>项</v>
      </c>
    </row>
    <row r="551" ht="19.5" customHeight="1" spans="1:9">
      <c r="A551" s="25"/>
      <c r="B551" s="19"/>
      <c r="C551" s="20" t="s">
        <v>1923</v>
      </c>
      <c r="D551" s="21">
        <v>20646</v>
      </c>
      <c r="F551" s="22">
        <v>11116</v>
      </c>
      <c r="G551" s="23">
        <v>9530</v>
      </c>
      <c r="H551" s="23" t="s">
        <v>1924</v>
      </c>
      <c r="I551" s="9" t="str">
        <f t="shared" si="8"/>
        <v>项</v>
      </c>
    </row>
    <row r="552" ht="19.5" customHeight="1" spans="1:9">
      <c r="A552" s="25"/>
      <c r="B552" s="19"/>
      <c r="C552" s="20" t="s">
        <v>1925</v>
      </c>
      <c r="D552" s="21">
        <v>132666</v>
      </c>
      <c r="F552" s="22">
        <v>37400</v>
      </c>
      <c r="G552" s="23">
        <v>95266</v>
      </c>
      <c r="H552" s="23" t="s">
        <v>1926</v>
      </c>
      <c r="I552" s="9" t="str">
        <f t="shared" si="8"/>
        <v>项</v>
      </c>
    </row>
    <row r="553" ht="19.5" customHeight="1" spans="1:9">
      <c r="A553" s="18"/>
      <c r="B553" s="19"/>
      <c r="C553" s="20" t="s">
        <v>1927</v>
      </c>
      <c r="D553" s="21">
        <v>70</v>
      </c>
      <c r="F553" s="22">
        <v>0</v>
      </c>
      <c r="G553" s="23">
        <v>70</v>
      </c>
      <c r="H553" s="23" t="s">
        <v>1928</v>
      </c>
      <c r="I553" s="9" t="str">
        <f t="shared" si="8"/>
        <v>项</v>
      </c>
    </row>
    <row r="554" ht="19.5" customHeight="1" spans="1:9">
      <c r="A554" s="24"/>
      <c r="B554" s="19"/>
      <c r="C554" s="20" t="s">
        <v>1929</v>
      </c>
      <c r="D554" s="21">
        <v>4051</v>
      </c>
      <c r="F554" s="22">
        <v>0</v>
      </c>
      <c r="G554" s="23">
        <v>4051</v>
      </c>
      <c r="H554" s="23" t="s">
        <v>1930</v>
      </c>
      <c r="I554" s="9" t="str">
        <f t="shared" si="8"/>
        <v>项</v>
      </c>
    </row>
    <row r="555" ht="19.5" customHeight="1" spans="1:9">
      <c r="A555" s="25"/>
      <c r="B555" s="19"/>
      <c r="C555" s="20" t="s">
        <v>1931</v>
      </c>
      <c r="D555" s="21">
        <v>38</v>
      </c>
      <c r="F555" s="22">
        <v>0</v>
      </c>
      <c r="G555" s="23">
        <v>38</v>
      </c>
      <c r="H555" s="23" t="s">
        <v>1932</v>
      </c>
      <c r="I555" s="9" t="str">
        <f t="shared" si="8"/>
        <v>项</v>
      </c>
    </row>
    <row r="556" ht="19.5" customHeight="1" spans="1:9">
      <c r="A556" s="25"/>
      <c r="B556" s="19"/>
      <c r="C556" s="20" t="s">
        <v>1933</v>
      </c>
      <c r="D556" s="21">
        <v>235</v>
      </c>
      <c r="F556" s="22">
        <v>0</v>
      </c>
      <c r="G556" s="23">
        <v>235.3</v>
      </c>
      <c r="H556" s="23" t="s">
        <v>1934</v>
      </c>
      <c r="I556" s="9" t="str">
        <f t="shared" si="8"/>
        <v>项</v>
      </c>
    </row>
    <row r="557" ht="19.5" customHeight="1" spans="1:9">
      <c r="A557" s="25"/>
      <c r="B557" s="19"/>
      <c r="C557" s="20" t="s">
        <v>1935</v>
      </c>
      <c r="D557" s="21">
        <v>15598</v>
      </c>
      <c r="F557" s="22">
        <v>0</v>
      </c>
      <c r="G557" s="23">
        <v>15597.95</v>
      </c>
      <c r="H557" s="23" t="s">
        <v>1936</v>
      </c>
      <c r="I557" s="9" t="str">
        <f t="shared" si="8"/>
        <v>项</v>
      </c>
    </row>
    <row r="558" ht="19.5" customHeight="1" spans="1:9">
      <c r="A558" s="18"/>
      <c r="B558" s="19"/>
      <c r="C558" s="20" t="s">
        <v>1937</v>
      </c>
      <c r="D558" s="21">
        <v>91777</v>
      </c>
      <c r="F558" s="22">
        <v>66955</v>
      </c>
      <c r="G558" s="23">
        <v>24821.96</v>
      </c>
      <c r="H558" s="23" t="s">
        <v>1938</v>
      </c>
      <c r="I558" s="9" t="str">
        <f t="shared" si="8"/>
        <v>款</v>
      </c>
    </row>
    <row r="559" ht="19.5" customHeight="1" spans="1:9">
      <c r="A559" s="18"/>
      <c r="B559" s="19"/>
      <c r="C559" s="20" t="s">
        <v>1939</v>
      </c>
      <c r="D559" s="21">
        <v>434</v>
      </c>
      <c r="F559" s="22">
        <v>0</v>
      </c>
      <c r="G559" s="23">
        <v>434.13</v>
      </c>
      <c r="H559" s="23" t="s">
        <v>1940</v>
      </c>
      <c r="I559" s="9" t="str">
        <f t="shared" si="8"/>
        <v>项</v>
      </c>
    </row>
    <row r="560" ht="19.5" customHeight="1" spans="1:9">
      <c r="A560" s="25"/>
      <c r="B560" s="19"/>
      <c r="C560" s="20" t="s">
        <v>1941</v>
      </c>
      <c r="D560" s="21">
        <v>2610</v>
      </c>
      <c r="F560" s="22">
        <v>2610</v>
      </c>
      <c r="G560" s="23"/>
      <c r="H560" s="23" t="s">
        <v>1942</v>
      </c>
      <c r="I560" s="9" t="str">
        <f t="shared" si="8"/>
        <v>项</v>
      </c>
    </row>
    <row r="561" ht="19.5" customHeight="1" spans="1:9">
      <c r="A561" s="25"/>
      <c r="B561" s="19"/>
      <c r="C561" s="20" t="s">
        <v>1943</v>
      </c>
      <c r="D561" s="21">
        <v>18110</v>
      </c>
      <c r="F561" s="22">
        <v>0</v>
      </c>
      <c r="G561" s="23">
        <v>18110</v>
      </c>
      <c r="H561" s="23" t="s">
        <v>1944</v>
      </c>
      <c r="I561" s="9" t="str">
        <f t="shared" si="8"/>
        <v>项</v>
      </c>
    </row>
    <row r="562" ht="19.5" customHeight="1" spans="1:9">
      <c r="A562" s="25"/>
      <c r="B562" s="19"/>
      <c r="C562" s="20" t="s">
        <v>1945</v>
      </c>
      <c r="D562" s="21">
        <v>6000</v>
      </c>
      <c r="F562" s="22">
        <v>0</v>
      </c>
      <c r="G562" s="23">
        <v>6000</v>
      </c>
      <c r="H562" s="23" t="s">
        <v>1946</v>
      </c>
      <c r="I562" s="9" t="str">
        <f t="shared" si="8"/>
        <v>项</v>
      </c>
    </row>
    <row r="563" ht="19.5" customHeight="1" spans="1:9">
      <c r="A563" s="25"/>
      <c r="B563" s="19"/>
      <c r="C563" s="20" t="s">
        <v>1947</v>
      </c>
      <c r="D563" s="21">
        <v>20</v>
      </c>
      <c r="F563" s="22">
        <v>0</v>
      </c>
      <c r="G563" s="23">
        <v>19.83</v>
      </c>
      <c r="H563" s="23" t="s">
        <v>1948</v>
      </c>
      <c r="I563" s="9" t="str">
        <f t="shared" si="8"/>
        <v>项</v>
      </c>
    </row>
    <row r="564" ht="19.5" customHeight="1" spans="1:9">
      <c r="A564" s="25"/>
      <c r="B564" s="19"/>
      <c r="C564" s="20" t="s">
        <v>1949</v>
      </c>
      <c r="D564" s="21">
        <v>64603</v>
      </c>
      <c r="F564" s="22">
        <v>64345</v>
      </c>
      <c r="G564" s="23">
        <v>258</v>
      </c>
      <c r="H564" s="23" t="s">
        <v>1950</v>
      </c>
      <c r="I564" s="9" t="str">
        <f t="shared" si="8"/>
        <v>项</v>
      </c>
    </row>
    <row r="565" ht="19.5" customHeight="1" spans="1:9">
      <c r="A565" s="18"/>
      <c r="B565" s="19"/>
      <c r="C565" s="20" t="s">
        <v>1951</v>
      </c>
      <c r="D565" s="21">
        <v>29992</v>
      </c>
      <c r="F565" s="22">
        <v>900</v>
      </c>
      <c r="G565" s="23">
        <v>29092.18</v>
      </c>
      <c r="H565" s="23" t="s">
        <v>1952</v>
      </c>
      <c r="I565" s="9" t="str">
        <f t="shared" si="8"/>
        <v>款</v>
      </c>
    </row>
    <row r="566" ht="19.5" customHeight="1" spans="1:9">
      <c r="A566" s="24"/>
      <c r="B566" s="19"/>
      <c r="C566" s="20" t="s">
        <v>1953</v>
      </c>
      <c r="D566" s="21">
        <v>228</v>
      </c>
      <c r="F566" s="22">
        <v>0</v>
      </c>
      <c r="G566" s="23">
        <v>228.12</v>
      </c>
      <c r="H566" s="23" t="s">
        <v>1954</v>
      </c>
      <c r="I566" s="9" t="str">
        <f t="shared" si="8"/>
        <v>项</v>
      </c>
    </row>
    <row r="567" ht="19.5" customHeight="1" spans="1:9">
      <c r="A567" s="25"/>
      <c r="B567" s="19"/>
      <c r="C567" s="20" t="s">
        <v>1955</v>
      </c>
      <c r="D567" s="21">
        <v>900</v>
      </c>
      <c r="F567" s="22">
        <v>900</v>
      </c>
      <c r="G567" s="23"/>
      <c r="H567" s="23" t="s">
        <v>1956</v>
      </c>
      <c r="I567" s="9" t="str">
        <f t="shared" si="8"/>
        <v>项</v>
      </c>
    </row>
    <row r="568" ht="19.5" customHeight="1" spans="1:9">
      <c r="A568" s="25"/>
      <c r="B568" s="19"/>
      <c r="C568" s="20" t="s">
        <v>1957</v>
      </c>
      <c r="D568" s="21">
        <v>28864</v>
      </c>
      <c r="F568" s="22">
        <v>0</v>
      </c>
      <c r="G568" s="23">
        <v>28864.06</v>
      </c>
      <c r="H568" s="23" t="s">
        <v>1958</v>
      </c>
      <c r="I568" s="9" t="str">
        <f t="shared" si="8"/>
        <v>项</v>
      </c>
    </row>
    <row r="569" ht="19.5" customHeight="1" spans="1:9">
      <c r="A569" s="25"/>
      <c r="B569" s="19"/>
      <c r="C569" s="20" t="s">
        <v>1959</v>
      </c>
      <c r="D569" s="21">
        <v>75132</v>
      </c>
      <c r="F569" s="22">
        <v>0</v>
      </c>
      <c r="G569" s="23">
        <v>75132</v>
      </c>
      <c r="H569" s="23" t="s">
        <v>1960</v>
      </c>
      <c r="I569" s="9" t="str">
        <f t="shared" si="8"/>
        <v>款</v>
      </c>
    </row>
    <row r="570" ht="19.5" customHeight="1" spans="1:9">
      <c r="A570" s="25"/>
      <c r="B570" s="19"/>
      <c r="C570" s="20" t="s">
        <v>1961</v>
      </c>
      <c r="D570" s="21">
        <v>59500</v>
      </c>
      <c r="F570" s="22">
        <v>0</v>
      </c>
      <c r="G570" s="23">
        <v>59500</v>
      </c>
      <c r="H570" s="23" t="s">
        <v>1962</v>
      </c>
      <c r="I570" s="9" t="str">
        <f t="shared" si="8"/>
        <v>项</v>
      </c>
    </row>
    <row r="571" ht="19.5" customHeight="1" spans="1:9">
      <c r="A571" s="25"/>
      <c r="B571" s="19"/>
      <c r="C571" s="20" t="s">
        <v>1963</v>
      </c>
      <c r="D571" s="21">
        <v>10000</v>
      </c>
      <c r="F571" s="22">
        <v>0</v>
      </c>
      <c r="G571" s="23">
        <v>10000</v>
      </c>
      <c r="H571" s="23" t="s">
        <v>1964</v>
      </c>
      <c r="I571" s="9" t="str">
        <f t="shared" si="8"/>
        <v>项</v>
      </c>
    </row>
    <row r="572" ht="19.5" customHeight="1" spans="1:9">
      <c r="A572" s="18"/>
      <c r="B572" s="19"/>
      <c r="C572" s="20" t="s">
        <v>1965</v>
      </c>
      <c r="D572" s="21">
        <v>5132</v>
      </c>
      <c r="F572" s="22">
        <v>0</v>
      </c>
      <c r="G572" s="23">
        <v>5132</v>
      </c>
      <c r="H572" s="23" t="s">
        <v>1966</v>
      </c>
      <c r="I572" s="9" t="str">
        <f t="shared" si="8"/>
        <v>项</v>
      </c>
    </row>
    <row r="573" ht="19.5" customHeight="1" spans="1:9">
      <c r="A573" s="24"/>
      <c r="B573" s="19"/>
      <c r="C573" s="20" t="s">
        <v>1967</v>
      </c>
      <c r="D573" s="21">
        <v>500</v>
      </c>
      <c r="F573" s="22">
        <v>0</v>
      </c>
      <c r="G573" s="23">
        <v>500</v>
      </c>
      <c r="H573" s="23" t="s">
        <v>1968</v>
      </c>
      <c r="I573" s="9" t="str">
        <f t="shared" si="8"/>
        <v>项</v>
      </c>
    </row>
    <row r="574" ht="19.5" customHeight="1" spans="1:9">
      <c r="A574" s="18"/>
      <c r="B574" s="19"/>
      <c r="C574" s="20" t="s">
        <v>1969</v>
      </c>
      <c r="D574" s="21">
        <v>41626</v>
      </c>
      <c r="F574" s="22">
        <v>30226</v>
      </c>
      <c r="G574" s="23">
        <v>11400</v>
      </c>
      <c r="H574" s="23" t="s">
        <v>1970</v>
      </c>
      <c r="I574" s="9" t="str">
        <f t="shared" si="8"/>
        <v>款</v>
      </c>
    </row>
    <row r="575" ht="19.5" customHeight="1" spans="1:9">
      <c r="A575" s="24"/>
      <c r="B575" s="19"/>
      <c r="C575" s="20" t="s">
        <v>1971</v>
      </c>
      <c r="D575" s="21">
        <v>13363</v>
      </c>
      <c r="F575" s="22">
        <v>12363</v>
      </c>
      <c r="G575" s="23">
        <v>1000</v>
      </c>
      <c r="H575" s="23" t="s">
        <v>1972</v>
      </c>
      <c r="I575" s="9" t="str">
        <f t="shared" si="8"/>
        <v>项</v>
      </c>
    </row>
    <row r="576" ht="19.5" customHeight="1" spans="1:9">
      <c r="A576" s="25"/>
      <c r="B576" s="19"/>
      <c r="C576" s="20" t="s">
        <v>1973</v>
      </c>
      <c r="D576" s="21">
        <v>27863</v>
      </c>
      <c r="F576" s="22">
        <v>17863</v>
      </c>
      <c r="G576" s="23">
        <v>10000</v>
      </c>
      <c r="H576" s="23" t="s">
        <v>1974</v>
      </c>
      <c r="I576" s="9" t="str">
        <f t="shared" si="8"/>
        <v>项</v>
      </c>
    </row>
    <row r="577" ht="19.5" customHeight="1" spans="1:9">
      <c r="A577" s="25"/>
      <c r="B577" s="19"/>
      <c r="C577" s="20" t="s">
        <v>1975</v>
      </c>
      <c r="D577" s="21">
        <v>400</v>
      </c>
      <c r="F577" s="22">
        <v>0</v>
      </c>
      <c r="G577" s="23">
        <v>400</v>
      </c>
      <c r="H577" s="23" t="s">
        <v>1976</v>
      </c>
      <c r="I577" s="9" t="str">
        <f t="shared" si="8"/>
        <v>项</v>
      </c>
    </row>
    <row r="578" ht="19.5" customHeight="1" spans="1:9">
      <c r="A578" s="25"/>
      <c r="B578" s="19"/>
      <c r="C578" s="20" t="s">
        <v>44</v>
      </c>
      <c r="D578" s="21">
        <v>1287653</v>
      </c>
      <c r="F578" s="22">
        <v>545000</v>
      </c>
      <c r="G578" s="23">
        <v>742652.97</v>
      </c>
      <c r="H578" s="23" t="s">
        <v>1977</v>
      </c>
      <c r="I578" s="9" t="str">
        <f t="shared" si="8"/>
        <v>类</v>
      </c>
    </row>
    <row r="579" ht="19.5" customHeight="1" spans="1:9">
      <c r="A579" s="25"/>
      <c r="B579" s="19"/>
      <c r="C579" s="20" t="s">
        <v>1978</v>
      </c>
      <c r="D579" s="21">
        <v>735775</v>
      </c>
      <c r="F579" s="22">
        <v>0</v>
      </c>
      <c r="G579" s="23">
        <v>735774.97</v>
      </c>
      <c r="H579" s="23" t="s">
        <v>1979</v>
      </c>
      <c r="I579" s="9" t="str">
        <f t="shared" si="8"/>
        <v>款</v>
      </c>
    </row>
    <row r="580" ht="19.5" customHeight="1" spans="1:9">
      <c r="A580" s="26"/>
      <c r="B580" s="27"/>
      <c r="C580" s="28" t="s">
        <v>1980</v>
      </c>
      <c r="D580" s="29">
        <v>1544</v>
      </c>
      <c r="F580" s="22">
        <v>0</v>
      </c>
      <c r="G580" s="23">
        <v>1544.35</v>
      </c>
      <c r="H580" s="23" t="s">
        <v>1981</v>
      </c>
      <c r="I580" s="9" t="str">
        <f t="shared" si="8"/>
        <v>项</v>
      </c>
    </row>
    <row r="581" ht="19.5" customHeight="1" spans="1:9">
      <c r="A581" s="18"/>
      <c r="B581" s="19"/>
      <c r="C581" s="20" t="s">
        <v>1982</v>
      </c>
      <c r="D581" s="21">
        <v>92</v>
      </c>
      <c r="F581" s="22">
        <v>0</v>
      </c>
      <c r="G581" s="23">
        <v>92.13</v>
      </c>
      <c r="H581" s="23" t="s">
        <v>1983</v>
      </c>
      <c r="I581" s="9" t="str">
        <f t="shared" si="8"/>
        <v>项</v>
      </c>
    </row>
    <row r="582" ht="19.5" customHeight="1" spans="1:9">
      <c r="A582" s="24"/>
      <c r="B582" s="19"/>
      <c r="C582" s="20" t="s">
        <v>1984</v>
      </c>
      <c r="D582" s="21">
        <v>680</v>
      </c>
      <c r="F582" s="22">
        <v>0</v>
      </c>
      <c r="G582" s="23">
        <v>679.77</v>
      </c>
      <c r="H582" s="23" t="s">
        <v>1985</v>
      </c>
      <c r="I582" s="9" t="str">
        <f t="shared" ref="I582:I645" si="9">IF(LEN(H582)=3,"类",IF(LEN(H582)=5,"款","项"))</f>
        <v>项</v>
      </c>
    </row>
    <row r="583" ht="19.5" customHeight="1" spans="1:9">
      <c r="A583" s="25"/>
      <c r="B583" s="19"/>
      <c r="C583" s="20" t="s">
        <v>1986</v>
      </c>
      <c r="D583" s="21">
        <v>105283</v>
      </c>
      <c r="F583" s="22">
        <v>0</v>
      </c>
      <c r="G583" s="23">
        <v>105282.8</v>
      </c>
      <c r="H583" s="23" t="s">
        <v>1987</v>
      </c>
      <c r="I583" s="9" t="str">
        <f t="shared" si="9"/>
        <v>项</v>
      </c>
    </row>
    <row r="584" ht="19.5" customHeight="1" spans="1:9">
      <c r="A584" s="25"/>
      <c r="B584" s="19"/>
      <c r="C584" s="20" t="s">
        <v>1988</v>
      </c>
      <c r="D584" s="21">
        <v>16816</v>
      </c>
      <c r="F584" s="22">
        <v>0</v>
      </c>
      <c r="G584" s="23">
        <v>16816.13</v>
      </c>
      <c r="H584" s="23" t="s">
        <v>1989</v>
      </c>
      <c r="I584" s="9" t="str">
        <f t="shared" si="9"/>
        <v>项</v>
      </c>
    </row>
    <row r="585" ht="19.5" customHeight="1" spans="1:9">
      <c r="A585" s="25"/>
      <c r="B585" s="19"/>
      <c r="C585" s="20" t="s">
        <v>1990</v>
      </c>
      <c r="D585" s="21">
        <v>246</v>
      </c>
      <c r="F585" s="22">
        <v>0</v>
      </c>
      <c r="G585" s="23">
        <v>246.4</v>
      </c>
      <c r="H585" s="23" t="s">
        <v>1991</v>
      </c>
      <c r="I585" s="9" t="str">
        <f t="shared" si="9"/>
        <v>项</v>
      </c>
    </row>
    <row r="586" ht="19.5" customHeight="1" spans="1:9">
      <c r="A586" s="25"/>
      <c r="B586" s="19"/>
      <c r="C586" s="20" t="s">
        <v>1992</v>
      </c>
      <c r="D586" s="21">
        <v>12010</v>
      </c>
      <c r="F586" s="22">
        <v>0</v>
      </c>
      <c r="G586" s="23">
        <v>12010</v>
      </c>
      <c r="H586" s="23" t="s">
        <v>1993</v>
      </c>
      <c r="I586" s="9" t="str">
        <f t="shared" si="9"/>
        <v>项</v>
      </c>
    </row>
    <row r="587" ht="19.5" customHeight="1" spans="1:9">
      <c r="A587" s="25"/>
      <c r="B587" s="19"/>
      <c r="C587" s="20" t="s">
        <v>1994</v>
      </c>
      <c r="D587" s="21">
        <v>14309</v>
      </c>
      <c r="F587" s="22">
        <v>0</v>
      </c>
      <c r="G587" s="23">
        <v>14308.73</v>
      </c>
      <c r="H587" s="23" t="s">
        <v>1995</v>
      </c>
      <c r="I587" s="9" t="str">
        <f t="shared" si="9"/>
        <v>项</v>
      </c>
    </row>
    <row r="588" ht="19.5" customHeight="1" spans="1:9">
      <c r="A588" s="25"/>
      <c r="B588" s="19"/>
      <c r="C588" s="20" t="s">
        <v>1996</v>
      </c>
      <c r="D588" s="21">
        <v>584795</v>
      </c>
      <c r="F588" s="22">
        <v>0</v>
      </c>
      <c r="G588" s="23">
        <v>584794.66</v>
      </c>
      <c r="H588" s="23" t="s">
        <v>1997</v>
      </c>
      <c r="I588" s="9" t="str">
        <f t="shared" si="9"/>
        <v>项</v>
      </c>
    </row>
    <row r="589" ht="19.5" customHeight="1" spans="1:9">
      <c r="A589" s="24"/>
      <c r="B589" s="19"/>
      <c r="C589" s="20" t="s">
        <v>1998</v>
      </c>
      <c r="D589" s="21">
        <v>6500</v>
      </c>
      <c r="F589" s="22">
        <v>0</v>
      </c>
      <c r="G589" s="23">
        <v>6500</v>
      </c>
      <c r="H589" s="23" t="s">
        <v>1999</v>
      </c>
      <c r="I589" s="9" t="str">
        <f t="shared" si="9"/>
        <v>款</v>
      </c>
    </row>
    <row r="590" ht="19.5" customHeight="1" spans="1:9">
      <c r="A590" s="25"/>
      <c r="B590" s="19"/>
      <c r="C590" s="20" t="s">
        <v>2000</v>
      </c>
      <c r="D590" s="21">
        <v>6500</v>
      </c>
      <c r="F590" s="22">
        <v>0</v>
      </c>
      <c r="G590" s="23">
        <v>6500</v>
      </c>
      <c r="H590" s="23" t="s">
        <v>2001</v>
      </c>
      <c r="I590" s="9" t="str">
        <f t="shared" si="9"/>
        <v>项</v>
      </c>
    </row>
    <row r="591" ht="19.5" customHeight="1" spans="1:9">
      <c r="A591" s="25"/>
      <c r="B591" s="19"/>
      <c r="C591" s="20" t="s">
        <v>2002</v>
      </c>
      <c r="D591" s="21">
        <v>378</v>
      </c>
      <c r="F591" s="22">
        <v>0</v>
      </c>
      <c r="G591" s="23">
        <v>378</v>
      </c>
      <c r="H591" s="23" t="s">
        <v>2003</v>
      </c>
      <c r="I591" s="9" t="str">
        <f t="shared" si="9"/>
        <v>款</v>
      </c>
    </row>
    <row r="592" ht="19.5" customHeight="1" spans="1:9">
      <c r="A592" s="25"/>
      <c r="B592" s="19"/>
      <c r="C592" s="20" t="s">
        <v>2004</v>
      </c>
      <c r="D592" s="21">
        <v>150</v>
      </c>
      <c r="F592" s="22">
        <v>0</v>
      </c>
      <c r="G592" s="23">
        <v>150</v>
      </c>
      <c r="H592" s="23" t="s">
        <v>2005</v>
      </c>
      <c r="I592" s="9" t="str">
        <f t="shared" si="9"/>
        <v>项</v>
      </c>
    </row>
    <row r="593" ht="19.5" customHeight="1" spans="1:9">
      <c r="A593" s="18"/>
      <c r="B593" s="19"/>
      <c r="C593" s="20" t="s">
        <v>2006</v>
      </c>
      <c r="D593" s="21">
        <v>228</v>
      </c>
      <c r="F593" s="22">
        <v>0</v>
      </c>
      <c r="G593" s="23">
        <v>228</v>
      </c>
      <c r="H593" s="23" t="s">
        <v>2007</v>
      </c>
      <c r="I593" s="9" t="str">
        <f t="shared" si="9"/>
        <v>项</v>
      </c>
    </row>
    <row r="594" ht="19.5" customHeight="1" spans="1:9">
      <c r="A594" s="24"/>
      <c r="B594" s="19"/>
      <c r="C594" s="20" t="s">
        <v>2008</v>
      </c>
      <c r="D594" s="21">
        <v>545000</v>
      </c>
      <c r="F594" s="22">
        <v>545000</v>
      </c>
      <c r="G594" s="23">
        <v>0</v>
      </c>
      <c r="H594" s="23" t="s">
        <v>2009</v>
      </c>
      <c r="I594" s="9" t="str">
        <f t="shared" si="9"/>
        <v>款</v>
      </c>
    </row>
    <row r="595" ht="19.5" customHeight="1" spans="1:9">
      <c r="A595" s="25"/>
      <c r="B595" s="19"/>
      <c r="C595" s="20" t="s">
        <v>2010</v>
      </c>
      <c r="D595" s="21">
        <v>545000</v>
      </c>
      <c r="F595" s="22">
        <v>545000</v>
      </c>
      <c r="G595" s="23"/>
      <c r="H595" s="23" t="s">
        <v>2011</v>
      </c>
      <c r="I595" s="9" t="str">
        <f t="shared" si="9"/>
        <v>项</v>
      </c>
    </row>
    <row r="596" ht="19.5" customHeight="1" spans="1:9">
      <c r="A596" s="25"/>
      <c r="B596" s="19"/>
      <c r="C596" s="20" t="s">
        <v>45</v>
      </c>
      <c r="D596" s="21">
        <v>62060</v>
      </c>
      <c r="F596" s="22">
        <v>0</v>
      </c>
      <c r="G596" s="23">
        <v>62060.48</v>
      </c>
      <c r="H596" s="23" t="s">
        <v>566</v>
      </c>
      <c r="I596" s="9" t="str">
        <f t="shared" si="9"/>
        <v>类</v>
      </c>
    </row>
    <row r="597" ht="19.5" customHeight="1" spans="1:9">
      <c r="A597" s="25"/>
      <c r="B597" s="19"/>
      <c r="C597" s="20" t="s">
        <v>2012</v>
      </c>
      <c r="D597" s="21">
        <v>12013</v>
      </c>
      <c r="F597" s="22">
        <v>0</v>
      </c>
      <c r="G597" s="23">
        <v>12012.81</v>
      </c>
      <c r="H597" s="23" t="s">
        <v>2013</v>
      </c>
      <c r="I597" s="9" t="str">
        <f t="shared" si="9"/>
        <v>款</v>
      </c>
    </row>
    <row r="598" ht="19.5" customHeight="1" spans="1:9">
      <c r="A598" s="25"/>
      <c r="B598" s="19"/>
      <c r="C598" s="20" t="s">
        <v>2014</v>
      </c>
      <c r="D598" s="21">
        <v>378</v>
      </c>
      <c r="F598" s="22">
        <v>0</v>
      </c>
      <c r="G598" s="23">
        <v>377.95</v>
      </c>
      <c r="H598" s="23" t="s">
        <v>2015</v>
      </c>
      <c r="I598" s="9" t="str">
        <f t="shared" si="9"/>
        <v>项</v>
      </c>
    </row>
    <row r="599" ht="19.5" customHeight="1" spans="1:9">
      <c r="A599" s="25"/>
      <c r="B599" s="19"/>
      <c r="C599" s="20" t="s">
        <v>2016</v>
      </c>
      <c r="D599" s="21">
        <v>585</v>
      </c>
      <c r="F599" s="22">
        <v>0</v>
      </c>
      <c r="G599" s="23">
        <v>584.64</v>
      </c>
      <c r="H599" s="23" t="s">
        <v>2017</v>
      </c>
      <c r="I599" s="9" t="str">
        <f t="shared" si="9"/>
        <v>项</v>
      </c>
    </row>
    <row r="600" ht="19.5" customHeight="1" spans="1:9">
      <c r="A600" s="18"/>
      <c r="B600" s="19"/>
      <c r="C600" s="20" t="s">
        <v>2018</v>
      </c>
      <c r="D600" s="21">
        <v>166</v>
      </c>
      <c r="F600" s="22">
        <v>0</v>
      </c>
      <c r="G600" s="23">
        <v>166.15</v>
      </c>
      <c r="H600" s="23" t="s">
        <v>2019</v>
      </c>
      <c r="I600" s="9" t="str">
        <f t="shared" si="9"/>
        <v>项</v>
      </c>
    </row>
    <row r="601" ht="19.5" customHeight="1" spans="1:9">
      <c r="A601" s="24"/>
      <c r="B601" s="19"/>
      <c r="C601" s="20" t="s">
        <v>2020</v>
      </c>
      <c r="D601" s="21">
        <v>7007</v>
      </c>
      <c r="F601" s="22">
        <v>0</v>
      </c>
      <c r="G601" s="23">
        <v>7006.9</v>
      </c>
      <c r="H601" s="23" t="s">
        <v>2021</v>
      </c>
      <c r="I601" s="9" t="str">
        <f t="shared" si="9"/>
        <v>项</v>
      </c>
    </row>
    <row r="602" ht="19.5" customHeight="1" spans="1:9">
      <c r="A602" s="25"/>
      <c r="B602" s="19"/>
      <c r="C602" s="20" t="s">
        <v>2022</v>
      </c>
      <c r="D602" s="21">
        <v>3235</v>
      </c>
      <c r="F602" s="22">
        <v>0</v>
      </c>
      <c r="G602" s="23">
        <v>3234.94</v>
      </c>
      <c r="H602" s="23" t="s">
        <v>2023</v>
      </c>
      <c r="I602" s="9" t="str">
        <f t="shared" si="9"/>
        <v>项</v>
      </c>
    </row>
    <row r="603" ht="19.5" customHeight="1" spans="1:9">
      <c r="A603" s="25"/>
      <c r="B603" s="19"/>
      <c r="C603" s="20" t="s">
        <v>2024</v>
      </c>
      <c r="D603" s="21">
        <v>642</v>
      </c>
      <c r="F603" s="22">
        <v>0</v>
      </c>
      <c r="G603" s="23">
        <v>642.23</v>
      </c>
      <c r="H603" s="23" t="s">
        <v>2025</v>
      </c>
      <c r="I603" s="9" t="str">
        <f t="shared" si="9"/>
        <v>项</v>
      </c>
    </row>
    <row r="604" ht="19.5" customHeight="1" spans="1:9">
      <c r="A604" s="25"/>
      <c r="B604" s="19"/>
      <c r="C604" s="20" t="s">
        <v>2026</v>
      </c>
      <c r="D604" s="21">
        <v>2806</v>
      </c>
      <c r="F604" s="22">
        <v>0</v>
      </c>
      <c r="G604" s="23">
        <v>2806.1</v>
      </c>
      <c r="H604" s="23" t="s">
        <v>2027</v>
      </c>
      <c r="I604" s="9" t="str">
        <f t="shared" si="9"/>
        <v>款</v>
      </c>
    </row>
    <row r="605" ht="19.5" customHeight="1" spans="1:9">
      <c r="A605" s="25"/>
      <c r="B605" s="19"/>
      <c r="C605" s="20" t="s">
        <v>2028</v>
      </c>
      <c r="D605" s="21">
        <v>1876</v>
      </c>
      <c r="F605" s="22">
        <v>0</v>
      </c>
      <c r="G605" s="23">
        <v>1876.44</v>
      </c>
      <c r="H605" s="23" t="s">
        <v>2029</v>
      </c>
      <c r="I605" s="9" t="str">
        <f t="shared" si="9"/>
        <v>项</v>
      </c>
    </row>
    <row r="606" ht="19.5" customHeight="1" spans="1:9">
      <c r="A606" s="25"/>
      <c r="B606" s="19"/>
      <c r="C606" s="20" t="s">
        <v>2030</v>
      </c>
      <c r="D606" s="21">
        <v>411</v>
      </c>
      <c r="F606" s="22">
        <v>0</v>
      </c>
      <c r="G606" s="23">
        <v>410.5</v>
      </c>
      <c r="H606" s="23" t="s">
        <v>2031</v>
      </c>
      <c r="I606" s="9" t="str">
        <f t="shared" si="9"/>
        <v>项</v>
      </c>
    </row>
    <row r="607" ht="19.5" customHeight="1" spans="1:9">
      <c r="A607" s="18"/>
      <c r="B607" s="19"/>
      <c r="C607" s="20" t="s">
        <v>2032</v>
      </c>
      <c r="D607" s="21">
        <v>274</v>
      </c>
      <c r="F607" s="22">
        <v>0</v>
      </c>
      <c r="G607" s="23">
        <v>274.22</v>
      </c>
      <c r="H607" s="23" t="s">
        <v>2033</v>
      </c>
      <c r="I607" s="9" t="str">
        <f t="shared" si="9"/>
        <v>项</v>
      </c>
    </row>
    <row r="608" ht="19.5" customHeight="1" spans="1:9">
      <c r="A608" s="24"/>
      <c r="B608" s="19"/>
      <c r="C608" s="20" t="s">
        <v>2034</v>
      </c>
      <c r="D608" s="21">
        <v>1</v>
      </c>
      <c r="F608" s="22">
        <v>0</v>
      </c>
      <c r="G608" s="23">
        <v>0.68</v>
      </c>
      <c r="H608" s="23" t="s">
        <v>2035</v>
      </c>
      <c r="I608" s="9" t="str">
        <f t="shared" si="9"/>
        <v>项</v>
      </c>
    </row>
    <row r="609" ht="19.5" customHeight="1" spans="1:9">
      <c r="A609" s="25"/>
      <c r="B609" s="19"/>
      <c r="C609" s="20" t="s">
        <v>2036</v>
      </c>
      <c r="D609" s="21">
        <v>1</v>
      </c>
      <c r="F609" s="22">
        <v>0</v>
      </c>
      <c r="G609" s="23">
        <v>0.68</v>
      </c>
      <c r="H609" s="23" t="s">
        <v>2037</v>
      </c>
      <c r="I609" s="9" t="str">
        <f t="shared" si="9"/>
        <v>项</v>
      </c>
    </row>
    <row r="610" ht="19.5" customHeight="1" spans="1:9">
      <c r="A610" s="25"/>
      <c r="B610" s="19"/>
      <c r="C610" s="20" t="s">
        <v>2038</v>
      </c>
      <c r="D610" s="21">
        <v>7</v>
      </c>
      <c r="F610" s="22">
        <v>0</v>
      </c>
      <c r="G610" s="23">
        <v>6.9</v>
      </c>
      <c r="H610" s="23" t="s">
        <v>2039</v>
      </c>
      <c r="I610" s="9" t="str">
        <f t="shared" si="9"/>
        <v>项</v>
      </c>
    </row>
    <row r="611" ht="19.5" customHeight="1" spans="1:9">
      <c r="A611" s="25"/>
      <c r="B611" s="19"/>
      <c r="C611" s="20" t="s">
        <v>2040</v>
      </c>
      <c r="D611" s="21">
        <v>67</v>
      </c>
      <c r="F611" s="22">
        <v>0</v>
      </c>
      <c r="G611" s="23">
        <v>67.29</v>
      </c>
      <c r="H611" s="23" t="s">
        <v>2041</v>
      </c>
      <c r="I611" s="9" t="str">
        <f t="shared" si="9"/>
        <v>项</v>
      </c>
    </row>
    <row r="612" ht="19.5" customHeight="1" spans="1:9">
      <c r="A612" s="35"/>
      <c r="B612" s="27"/>
      <c r="C612" s="28" t="s">
        <v>2042</v>
      </c>
      <c r="D612" s="29">
        <v>169</v>
      </c>
      <c r="F612" s="22">
        <v>0</v>
      </c>
      <c r="G612" s="23">
        <v>169.39</v>
      </c>
      <c r="H612" s="23" t="s">
        <v>2043</v>
      </c>
      <c r="I612" s="9" t="str">
        <f t="shared" si="9"/>
        <v>项</v>
      </c>
    </row>
    <row r="613" ht="19.5" customHeight="1" spans="1:9">
      <c r="A613" s="24"/>
      <c r="B613" s="19"/>
      <c r="C613" s="20" t="s">
        <v>2044</v>
      </c>
      <c r="D613" s="21">
        <v>3</v>
      </c>
      <c r="F613" s="22">
        <v>0</v>
      </c>
      <c r="G613" s="23">
        <v>2.66</v>
      </c>
      <c r="H613" s="23" t="s">
        <v>2045</v>
      </c>
      <c r="I613" s="9" t="str">
        <f t="shared" si="9"/>
        <v>款</v>
      </c>
    </row>
    <row r="614" ht="19.5" customHeight="1" spans="1:9">
      <c r="A614" s="25"/>
      <c r="B614" s="19"/>
      <c r="C614" s="20" t="s">
        <v>2046</v>
      </c>
      <c r="D614" s="21">
        <v>3</v>
      </c>
      <c r="F614" s="22">
        <v>0</v>
      </c>
      <c r="G614" s="23">
        <v>2.66</v>
      </c>
      <c r="H614" s="23" t="s">
        <v>2047</v>
      </c>
      <c r="I614" s="9" t="str">
        <f t="shared" si="9"/>
        <v>项</v>
      </c>
    </row>
    <row r="615" ht="19.5" customHeight="1" spans="1:9">
      <c r="A615" s="24"/>
      <c r="B615" s="19"/>
      <c r="C615" s="20" t="s">
        <v>2048</v>
      </c>
      <c r="D615" s="21">
        <v>3362</v>
      </c>
      <c r="F615" s="22">
        <v>0</v>
      </c>
      <c r="G615" s="23">
        <v>3361.69</v>
      </c>
      <c r="H615" s="23" t="s">
        <v>2049</v>
      </c>
      <c r="I615" s="9" t="str">
        <f t="shared" si="9"/>
        <v>款</v>
      </c>
    </row>
    <row r="616" ht="19.5" customHeight="1" spans="1:9">
      <c r="A616" s="25"/>
      <c r="B616" s="19"/>
      <c r="C616" s="20" t="s">
        <v>2050</v>
      </c>
      <c r="D616" s="21">
        <v>637</v>
      </c>
      <c r="F616" s="22">
        <v>0</v>
      </c>
      <c r="G616" s="23">
        <v>636.62</v>
      </c>
      <c r="H616" s="23" t="s">
        <v>2051</v>
      </c>
      <c r="I616" s="9" t="str">
        <f t="shared" si="9"/>
        <v>项</v>
      </c>
    </row>
    <row r="617" ht="19.5" customHeight="1" spans="1:9">
      <c r="A617" s="25"/>
      <c r="B617" s="19"/>
      <c r="C617" s="20" t="s">
        <v>2052</v>
      </c>
      <c r="D617" s="21">
        <v>1225</v>
      </c>
      <c r="F617" s="22">
        <v>0</v>
      </c>
      <c r="G617" s="23">
        <v>1225.07</v>
      </c>
      <c r="H617" s="23" t="s">
        <v>2053</v>
      </c>
      <c r="I617" s="9" t="str">
        <f t="shared" si="9"/>
        <v>项</v>
      </c>
    </row>
    <row r="618" ht="19.5" customHeight="1" spans="1:9">
      <c r="A618" s="25"/>
      <c r="B618" s="19"/>
      <c r="C618" s="20" t="s">
        <v>2054</v>
      </c>
      <c r="D618" s="21">
        <v>1500</v>
      </c>
      <c r="F618" s="22">
        <v>0</v>
      </c>
      <c r="G618" s="23">
        <v>1500</v>
      </c>
      <c r="H618" s="23" t="s">
        <v>2055</v>
      </c>
      <c r="I618" s="9" t="str">
        <f t="shared" si="9"/>
        <v>项</v>
      </c>
    </row>
    <row r="619" ht="19.5" customHeight="1" spans="1:9">
      <c r="A619" s="18"/>
      <c r="B619" s="19"/>
      <c r="C619" s="20" t="s">
        <v>2056</v>
      </c>
      <c r="D619" s="21">
        <v>5596</v>
      </c>
      <c r="F619" s="22">
        <v>0</v>
      </c>
      <c r="G619" s="23">
        <v>5595.52</v>
      </c>
      <c r="H619" s="23" t="s">
        <v>2057</v>
      </c>
      <c r="I619" s="9" t="str">
        <f t="shared" si="9"/>
        <v>款</v>
      </c>
    </row>
    <row r="620" ht="19.5" customHeight="1" spans="1:9">
      <c r="A620" s="24"/>
      <c r="B620" s="19"/>
      <c r="C620" s="20" t="s">
        <v>2058</v>
      </c>
      <c r="D620" s="21">
        <v>748</v>
      </c>
      <c r="F620" s="22">
        <v>0</v>
      </c>
      <c r="G620" s="23">
        <v>748.08</v>
      </c>
      <c r="H620" s="23" t="s">
        <v>2059</v>
      </c>
      <c r="I620" s="9" t="str">
        <f t="shared" si="9"/>
        <v>项</v>
      </c>
    </row>
    <row r="621" ht="19.5" customHeight="1" spans="1:9">
      <c r="A621" s="24"/>
      <c r="B621" s="19"/>
      <c r="C621" s="20" t="s">
        <v>2060</v>
      </c>
      <c r="D621" s="21">
        <v>60</v>
      </c>
      <c r="F621" s="22">
        <v>0</v>
      </c>
      <c r="G621" s="23">
        <v>60.4</v>
      </c>
      <c r="H621" s="23" t="s">
        <v>2061</v>
      </c>
      <c r="I621" s="9" t="str">
        <f t="shared" si="9"/>
        <v>项</v>
      </c>
    </row>
    <row r="622" ht="19.5" customHeight="1" spans="1:9">
      <c r="A622" s="25"/>
      <c r="B622" s="19"/>
      <c r="C622" s="20" t="s">
        <v>2062</v>
      </c>
      <c r="D622" s="21">
        <v>3900</v>
      </c>
      <c r="F622" s="22">
        <v>0</v>
      </c>
      <c r="G622" s="23">
        <v>3900</v>
      </c>
      <c r="H622" s="23" t="s">
        <v>2063</v>
      </c>
      <c r="I622" s="9" t="str">
        <f t="shared" si="9"/>
        <v>项</v>
      </c>
    </row>
    <row r="623" ht="19.5" customHeight="1" spans="1:9">
      <c r="A623" s="25"/>
      <c r="B623" s="19"/>
      <c r="C623" s="20" t="s">
        <v>2064</v>
      </c>
      <c r="D623" s="21">
        <v>117</v>
      </c>
      <c r="F623" s="22">
        <v>0</v>
      </c>
      <c r="G623" s="23">
        <v>117.37</v>
      </c>
      <c r="H623" s="23" t="s">
        <v>2065</v>
      </c>
      <c r="I623" s="9" t="str">
        <f t="shared" si="9"/>
        <v>项</v>
      </c>
    </row>
    <row r="624" ht="19.5" customHeight="1" spans="1:9">
      <c r="A624" s="25"/>
      <c r="B624" s="19"/>
      <c r="C624" s="20" t="s">
        <v>2066</v>
      </c>
      <c r="D624" s="21">
        <v>770</v>
      </c>
      <c r="F624" s="22">
        <v>0</v>
      </c>
      <c r="G624" s="23">
        <v>769.67</v>
      </c>
      <c r="H624" s="23" t="s">
        <v>2067</v>
      </c>
      <c r="I624" s="9" t="str">
        <f t="shared" si="9"/>
        <v>项</v>
      </c>
    </row>
    <row r="625" ht="19.5" customHeight="1" spans="1:9">
      <c r="A625" s="25"/>
      <c r="B625" s="19"/>
      <c r="C625" s="20" t="s">
        <v>2068</v>
      </c>
      <c r="D625" s="21">
        <v>2208</v>
      </c>
      <c r="F625" s="22">
        <v>0</v>
      </c>
      <c r="G625" s="23">
        <v>2207.88</v>
      </c>
      <c r="H625" s="23" t="s">
        <v>2069</v>
      </c>
      <c r="I625" s="9" t="str">
        <f t="shared" si="9"/>
        <v>款</v>
      </c>
    </row>
    <row r="626" ht="19.5" customHeight="1" spans="1:9">
      <c r="A626" s="18"/>
      <c r="B626" s="19"/>
      <c r="C626" s="20" t="s">
        <v>2070</v>
      </c>
      <c r="D626" s="21">
        <v>1428</v>
      </c>
      <c r="F626" s="22">
        <v>0</v>
      </c>
      <c r="G626" s="23">
        <v>1427.89</v>
      </c>
      <c r="H626" s="23" t="s">
        <v>2071</v>
      </c>
      <c r="I626" s="9" t="str">
        <f t="shared" si="9"/>
        <v>项</v>
      </c>
    </row>
    <row r="627" ht="19.5" customHeight="1" spans="1:9">
      <c r="A627" s="24"/>
      <c r="B627" s="19"/>
      <c r="C627" s="20" t="s">
        <v>2072</v>
      </c>
      <c r="D627" s="21">
        <v>202</v>
      </c>
      <c r="F627" s="22">
        <v>0</v>
      </c>
      <c r="G627" s="23">
        <v>202.16</v>
      </c>
      <c r="H627" s="23" t="s">
        <v>2073</v>
      </c>
      <c r="I627" s="9" t="str">
        <f t="shared" si="9"/>
        <v>项</v>
      </c>
    </row>
    <row r="628" ht="19.5" customHeight="1" spans="1:9">
      <c r="A628" s="25"/>
      <c r="B628" s="19"/>
      <c r="C628" s="20" t="s">
        <v>2074</v>
      </c>
      <c r="D628" s="21">
        <v>114</v>
      </c>
      <c r="F628" s="22">
        <v>0</v>
      </c>
      <c r="G628" s="23">
        <v>114</v>
      </c>
      <c r="H628" s="23" t="s">
        <v>2075</v>
      </c>
      <c r="I628" s="9" t="str">
        <f t="shared" si="9"/>
        <v>项</v>
      </c>
    </row>
    <row r="629" ht="19.5" customHeight="1" spans="1:9">
      <c r="A629" s="25"/>
      <c r="B629" s="19"/>
      <c r="C629" s="20" t="s">
        <v>2076</v>
      </c>
      <c r="D629" s="21">
        <v>464</v>
      </c>
      <c r="F629" s="22">
        <v>0</v>
      </c>
      <c r="G629" s="23">
        <v>463.83</v>
      </c>
      <c r="H629" s="23" t="s">
        <v>2077</v>
      </c>
      <c r="I629" s="9" t="str">
        <f t="shared" si="9"/>
        <v>项</v>
      </c>
    </row>
    <row r="630" ht="19.5" customHeight="1" spans="1:9">
      <c r="A630" s="25"/>
      <c r="B630" s="19"/>
      <c r="C630" s="20" t="s">
        <v>2078</v>
      </c>
      <c r="D630" s="21">
        <v>21111</v>
      </c>
      <c r="F630" s="22">
        <v>0</v>
      </c>
      <c r="G630" s="23">
        <v>21110.78</v>
      </c>
      <c r="H630" s="23" t="s">
        <v>2079</v>
      </c>
      <c r="I630" s="9" t="str">
        <f t="shared" si="9"/>
        <v>款</v>
      </c>
    </row>
    <row r="631" ht="19.5" customHeight="1" spans="1:9">
      <c r="A631" s="25"/>
      <c r="B631" s="19"/>
      <c r="C631" s="20" t="s">
        <v>2080</v>
      </c>
      <c r="D631" s="21">
        <v>2000</v>
      </c>
      <c r="F631" s="22">
        <v>0</v>
      </c>
      <c r="G631" s="23">
        <v>2000</v>
      </c>
      <c r="H631" s="23" t="s">
        <v>2081</v>
      </c>
      <c r="I631" s="9" t="str">
        <f t="shared" si="9"/>
        <v>项</v>
      </c>
    </row>
    <row r="632" ht="19.5" customHeight="1" spans="1:9">
      <c r="A632" s="25"/>
      <c r="B632" s="19"/>
      <c r="C632" s="20" t="s">
        <v>2082</v>
      </c>
      <c r="D632" s="21">
        <v>16000</v>
      </c>
      <c r="F632" s="22">
        <v>0</v>
      </c>
      <c r="G632" s="23">
        <v>16000</v>
      </c>
      <c r="H632" s="23" t="s">
        <v>2083</v>
      </c>
      <c r="I632" s="9" t="str">
        <f t="shared" si="9"/>
        <v>项</v>
      </c>
    </row>
    <row r="633" ht="19.5" customHeight="1" spans="1:9">
      <c r="A633" s="18"/>
      <c r="B633" s="19"/>
      <c r="C633" s="20" t="s">
        <v>2084</v>
      </c>
      <c r="D633" s="21">
        <v>3111</v>
      </c>
      <c r="F633" s="22">
        <v>0</v>
      </c>
      <c r="G633" s="23">
        <v>3110.78</v>
      </c>
      <c r="H633" s="23" t="s">
        <v>2085</v>
      </c>
      <c r="I633" s="9" t="str">
        <f t="shared" si="9"/>
        <v>项</v>
      </c>
    </row>
    <row r="634" ht="19.5" customHeight="1" spans="1:9">
      <c r="A634" s="24"/>
      <c r="B634" s="19"/>
      <c r="C634" s="20" t="s">
        <v>2086</v>
      </c>
      <c r="D634" s="21">
        <v>14963</v>
      </c>
      <c r="F634" s="22">
        <v>0</v>
      </c>
      <c r="G634" s="23">
        <v>14963.04</v>
      </c>
      <c r="H634" s="23" t="s">
        <v>2087</v>
      </c>
      <c r="I634" s="9" t="str">
        <f t="shared" si="9"/>
        <v>款</v>
      </c>
    </row>
    <row r="635" ht="19.5" customHeight="1" spans="1:9">
      <c r="A635" s="18"/>
      <c r="B635" s="19"/>
      <c r="C635" s="20" t="s">
        <v>2088</v>
      </c>
      <c r="D635" s="21">
        <v>139</v>
      </c>
      <c r="F635" s="22">
        <v>0</v>
      </c>
      <c r="G635" s="23">
        <v>138.5</v>
      </c>
      <c r="H635" s="23" t="s">
        <v>2089</v>
      </c>
      <c r="I635" s="9" t="str">
        <f t="shared" si="9"/>
        <v>项</v>
      </c>
    </row>
    <row r="636" ht="19.5" customHeight="1" spans="1:9">
      <c r="A636" s="24"/>
      <c r="B636" s="19"/>
      <c r="C636" s="20" t="s">
        <v>2090</v>
      </c>
      <c r="D636" s="21">
        <v>8000</v>
      </c>
      <c r="F636" s="22">
        <v>0</v>
      </c>
      <c r="G636" s="23">
        <v>8000</v>
      </c>
      <c r="H636" s="23" t="s">
        <v>2091</v>
      </c>
      <c r="I636" s="9" t="str">
        <f t="shared" si="9"/>
        <v>项</v>
      </c>
    </row>
    <row r="637" ht="19.5" customHeight="1" spans="1:9">
      <c r="A637" s="25"/>
      <c r="B637" s="19"/>
      <c r="C637" s="20" t="s">
        <v>2092</v>
      </c>
      <c r="D637" s="21">
        <v>6825</v>
      </c>
      <c r="F637" s="22">
        <v>0</v>
      </c>
      <c r="G637" s="23">
        <v>6824.54</v>
      </c>
      <c r="H637" s="23" t="s">
        <v>2093</v>
      </c>
      <c r="I637" s="9" t="str">
        <f t="shared" si="9"/>
        <v>项</v>
      </c>
    </row>
    <row r="638" ht="19.5" customHeight="1" spans="1:9">
      <c r="A638" s="25"/>
      <c r="B638" s="19"/>
      <c r="C638" s="20" t="s">
        <v>46</v>
      </c>
      <c r="D638" s="21">
        <v>234163</v>
      </c>
      <c r="F638" s="22">
        <v>174942</v>
      </c>
      <c r="G638" s="23">
        <v>59220.79</v>
      </c>
      <c r="H638" s="23" t="s">
        <v>2094</v>
      </c>
      <c r="I638" s="9" t="str">
        <f t="shared" si="9"/>
        <v>类</v>
      </c>
    </row>
    <row r="639" ht="19.5" customHeight="1" spans="1:9">
      <c r="A639" s="25"/>
      <c r="B639" s="19"/>
      <c r="C639" s="20" t="s">
        <v>2095</v>
      </c>
      <c r="D639" s="21">
        <v>197064</v>
      </c>
      <c r="F639" s="22">
        <v>174942</v>
      </c>
      <c r="G639" s="23">
        <v>22121.6</v>
      </c>
      <c r="H639" s="23" t="s">
        <v>2096</v>
      </c>
      <c r="I639" s="9" t="str">
        <f t="shared" si="9"/>
        <v>款</v>
      </c>
    </row>
    <row r="640" ht="19.5" customHeight="1" spans="1:9">
      <c r="A640" s="25"/>
      <c r="B640" s="19"/>
      <c r="C640" s="20" t="s">
        <v>2097</v>
      </c>
      <c r="D640" s="21">
        <v>954</v>
      </c>
      <c r="F640" s="22">
        <v>0</v>
      </c>
      <c r="G640" s="23">
        <v>954.22</v>
      </c>
      <c r="H640" s="23" t="s">
        <v>2098</v>
      </c>
      <c r="I640" s="9" t="str">
        <f t="shared" si="9"/>
        <v>项</v>
      </c>
    </row>
    <row r="641" ht="19.5" customHeight="1" spans="1:9">
      <c r="A641" s="25"/>
      <c r="B641" s="19"/>
      <c r="C641" s="20" t="s">
        <v>2099</v>
      </c>
      <c r="D641" s="21">
        <v>393</v>
      </c>
      <c r="F641" s="22">
        <v>0</v>
      </c>
      <c r="G641" s="23">
        <v>393.38</v>
      </c>
      <c r="H641" s="23" t="s">
        <v>2100</v>
      </c>
      <c r="I641" s="9" t="str">
        <f t="shared" si="9"/>
        <v>项</v>
      </c>
    </row>
    <row r="642" ht="19.5" customHeight="1" spans="1:9">
      <c r="A642" s="18"/>
      <c r="B642" s="19"/>
      <c r="C642" s="20" t="s">
        <v>2101</v>
      </c>
      <c r="D642" s="21">
        <v>200</v>
      </c>
      <c r="F642" s="22">
        <v>0</v>
      </c>
      <c r="G642" s="23">
        <v>200</v>
      </c>
      <c r="H642" s="23" t="s">
        <v>2102</v>
      </c>
      <c r="I642" s="9" t="str">
        <f t="shared" si="9"/>
        <v>项</v>
      </c>
    </row>
    <row r="643" ht="19.5" customHeight="1" spans="1:9">
      <c r="A643" s="24"/>
      <c r="B643" s="19"/>
      <c r="C643" s="20" t="s">
        <v>2103</v>
      </c>
      <c r="D643" s="21">
        <v>34942</v>
      </c>
      <c r="F643" s="22">
        <v>34942</v>
      </c>
      <c r="G643" s="23"/>
      <c r="H643" s="23" t="s">
        <v>2104</v>
      </c>
      <c r="I643" s="9" t="str">
        <f t="shared" si="9"/>
        <v>项</v>
      </c>
    </row>
    <row r="644" ht="19.5" customHeight="1" spans="1:9">
      <c r="A644" s="26"/>
      <c r="B644" s="27"/>
      <c r="C644" s="28" t="s">
        <v>2105</v>
      </c>
      <c r="D644" s="29">
        <v>160574</v>
      </c>
      <c r="F644" s="22">
        <v>140000</v>
      </c>
      <c r="G644" s="23">
        <v>20574</v>
      </c>
      <c r="H644" s="23" t="s">
        <v>2106</v>
      </c>
      <c r="I644" s="9" t="str">
        <f t="shared" si="9"/>
        <v>项</v>
      </c>
    </row>
    <row r="645" ht="19.5" customHeight="1" spans="1:9">
      <c r="A645" s="25"/>
      <c r="B645" s="19"/>
      <c r="C645" s="20" t="s">
        <v>2107</v>
      </c>
      <c r="D645" s="21">
        <v>19844</v>
      </c>
      <c r="F645" s="22">
        <v>0</v>
      </c>
      <c r="G645" s="23">
        <v>19844.19</v>
      </c>
      <c r="H645" s="23" t="s">
        <v>2108</v>
      </c>
      <c r="I645" s="9" t="str">
        <f t="shared" si="9"/>
        <v>款</v>
      </c>
    </row>
    <row r="646" ht="19.5" customHeight="1" spans="1:9">
      <c r="A646" s="24"/>
      <c r="B646" s="19"/>
      <c r="C646" s="20" t="s">
        <v>2109</v>
      </c>
      <c r="D646" s="21">
        <v>931</v>
      </c>
      <c r="F646" s="22">
        <v>0</v>
      </c>
      <c r="G646" s="23">
        <v>930.66</v>
      </c>
      <c r="H646" s="23" t="s">
        <v>2110</v>
      </c>
      <c r="I646" s="9" t="str">
        <f t="shared" ref="I646:I709" si="10">IF(LEN(H646)=3,"类",IF(LEN(H646)=5,"款","项"))</f>
        <v>项</v>
      </c>
    </row>
    <row r="647" ht="19.5" customHeight="1" spans="1:9">
      <c r="A647" s="25"/>
      <c r="B647" s="19"/>
      <c r="C647" s="20" t="s">
        <v>2111</v>
      </c>
      <c r="D647" s="21">
        <v>123</v>
      </c>
      <c r="F647" s="22">
        <v>0</v>
      </c>
      <c r="G647" s="23">
        <v>123.06</v>
      </c>
      <c r="H647" s="23" t="s">
        <v>2112</v>
      </c>
      <c r="I647" s="9" t="str">
        <f t="shared" si="10"/>
        <v>项</v>
      </c>
    </row>
    <row r="648" ht="19.5" customHeight="1" spans="1:9">
      <c r="A648" s="25"/>
      <c r="B648" s="19"/>
      <c r="C648" s="20" t="s">
        <v>2113</v>
      </c>
      <c r="D648" s="21">
        <v>18790</v>
      </c>
      <c r="F648" s="22">
        <v>0</v>
      </c>
      <c r="G648" s="23">
        <v>18790.47</v>
      </c>
      <c r="H648" s="23" t="s">
        <v>2114</v>
      </c>
      <c r="I648" s="9" t="str">
        <f t="shared" si="10"/>
        <v>项</v>
      </c>
    </row>
    <row r="649" ht="19.5" customHeight="1" spans="1:9">
      <c r="A649" s="18"/>
      <c r="B649" s="19"/>
      <c r="C649" s="20" t="s">
        <v>2115</v>
      </c>
      <c r="D649" s="21">
        <v>16353</v>
      </c>
      <c r="F649" s="22">
        <v>0</v>
      </c>
      <c r="G649" s="23">
        <v>16353</v>
      </c>
      <c r="H649" s="23" t="s">
        <v>2116</v>
      </c>
      <c r="I649" s="9" t="str">
        <f t="shared" si="10"/>
        <v>款</v>
      </c>
    </row>
    <row r="650" ht="19.5" customHeight="1" spans="1:9">
      <c r="A650" s="24"/>
      <c r="B650" s="19"/>
      <c r="C650" s="20" t="s">
        <v>2117</v>
      </c>
      <c r="D650" s="21">
        <v>16353</v>
      </c>
      <c r="F650" s="22">
        <v>0</v>
      </c>
      <c r="G650" s="23">
        <v>16353</v>
      </c>
      <c r="H650" s="23" t="s">
        <v>2118</v>
      </c>
      <c r="I650" s="9" t="str">
        <f t="shared" si="10"/>
        <v>项</v>
      </c>
    </row>
    <row r="651" ht="19.5" customHeight="1" spans="1:9">
      <c r="A651" s="25"/>
      <c r="B651" s="19"/>
      <c r="C651" s="20" t="s">
        <v>2119</v>
      </c>
      <c r="D651" s="21">
        <v>902</v>
      </c>
      <c r="F651" s="22">
        <v>0</v>
      </c>
      <c r="G651" s="23">
        <v>902</v>
      </c>
      <c r="H651" s="23" t="s">
        <v>2120</v>
      </c>
      <c r="I651" s="9" t="str">
        <f t="shared" si="10"/>
        <v>款</v>
      </c>
    </row>
    <row r="652" ht="19.5" customHeight="1" spans="1:9">
      <c r="A652" s="25"/>
      <c r="B652" s="19"/>
      <c r="C652" s="20" t="s">
        <v>2121</v>
      </c>
      <c r="D652" s="21">
        <v>902</v>
      </c>
      <c r="F652" s="22">
        <v>0</v>
      </c>
      <c r="G652" s="23">
        <v>902</v>
      </c>
      <c r="H652" s="23" t="s">
        <v>2122</v>
      </c>
      <c r="I652" s="9" t="str">
        <f t="shared" si="10"/>
        <v>项</v>
      </c>
    </row>
    <row r="653" ht="19.5" customHeight="1" spans="1:9">
      <c r="A653" s="25"/>
      <c r="B653" s="19"/>
      <c r="C653" s="20" t="s">
        <v>47</v>
      </c>
      <c r="D653" s="21">
        <v>5310</v>
      </c>
      <c r="F653" s="22">
        <v>0</v>
      </c>
      <c r="G653" s="23">
        <v>5310</v>
      </c>
      <c r="H653" s="23" t="s">
        <v>2123</v>
      </c>
      <c r="I653" s="9" t="str">
        <f t="shared" si="10"/>
        <v>类</v>
      </c>
    </row>
    <row r="654" ht="19.5" customHeight="1" spans="1:9">
      <c r="A654" s="25"/>
      <c r="B654" s="19"/>
      <c r="C654" s="20" t="s">
        <v>2124</v>
      </c>
      <c r="D654" s="21">
        <v>80</v>
      </c>
      <c r="F654" s="22">
        <v>0</v>
      </c>
      <c r="G654" s="23">
        <v>80</v>
      </c>
      <c r="H654" s="23" t="s">
        <v>2125</v>
      </c>
      <c r="I654" s="9" t="str">
        <f t="shared" si="10"/>
        <v>款</v>
      </c>
    </row>
    <row r="655" ht="19.5" customHeight="1" spans="1:9">
      <c r="A655" s="18"/>
      <c r="B655" s="19"/>
      <c r="C655" s="20" t="s">
        <v>2126</v>
      </c>
      <c r="D655" s="21">
        <v>80</v>
      </c>
      <c r="F655" s="22">
        <v>0</v>
      </c>
      <c r="G655" s="23">
        <v>80</v>
      </c>
      <c r="H655" s="23" t="s">
        <v>2127</v>
      </c>
      <c r="I655" s="9" t="str">
        <f t="shared" si="10"/>
        <v>项</v>
      </c>
    </row>
    <row r="656" ht="19.5" customHeight="1" spans="1:9">
      <c r="A656" s="24"/>
      <c r="B656" s="19"/>
      <c r="C656" s="20" t="s">
        <v>2128</v>
      </c>
      <c r="D656" s="21">
        <v>4700</v>
      </c>
      <c r="F656" s="22">
        <v>0</v>
      </c>
      <c r="G656" s="23">
        <v>4700</v>
      </c>
      <c r="H656" s="23" t="s">
        <v>2129</v>
      </c>
      <c r="I656" s="9" t="str">
        <f t="shared" si="10"/>
        <v>款</v>
      </c>
    </row>
    <row r="657" ht="19.5" customHeight="1" spans="1:9">
      <c r="A657" s="25"/>
      <c r="B657" s="19"/>
      <c r="C657" s="20" t="s">
        <v>2130</v>
      </c>
      <c r="D657" s="21">
        <v>1200</v>
      </c>
      <c r="F657" s="22">
        <v>0</v>
      </c>
      <c r="G657" s="23">
        <v>1200</v>
      </c>
      <c r="H657" s="23" t="s">
        <v>2131</v>
      </c>
      <c r="I657" s="9" t="str">
        <f t="shared" si="10"/>
        <v>项</v>
      </c>
    </row>
    <row r="658" ht="19.5" customHeight="1" spans="1:9">
      <c r="A658" s="25"/>
      <c r="B658" s="19"/>
      <c r="C658" s="20" t="s">
        <v>2132</v>
      </c>
      <c r="D658" s="21">
        <v>3500</v>
      </c>
      <c r="F658" s="22">
        <v>0</v>
      </c>
      <c r="G658" s="23">
        <v>3500</v>
      </c>
      <c r="H658" s="23" t="s">
        <v>2133</v>
      </c>
      <c r="I658" s="9" t="str">
        <f t="shared" si="10"/>
        <v>项</v>
      </c>
    </row>
    <row r="659" ht="19.5" customHeight="1" spans="1:9">
      <c r="A659" s="25"/>
      <c r="B659" s="19"/>
      <c r="C659" s="20" t="s">
        <v>2134</v>
      </c>
      <c r="D659" s="21">
        <v>530</v>
      </c>
      <c r="F659" s="22">
        <v>0</v>
      </c>
      <c r="G659" s="23">
        <v>530</v>
      </c>
      <c r="H659" s="23" t="s">
        <v>2135</v>
      </c>
      <c r="I659" s="9" t="str">
        <f t="shared" si="10"/>
        <v>款</v>
      </c>
    </row>
    <row r="660" ht="19.5" customHeight="1" spans="1:9">
      <c r="A660" s="25"/>
      <c r="B660" s="19"/>
      <c r="C660" s="20" t="s">
        <v>2136</v>
      </c>
      <c r="D660" s="21">
        <v>530</v>
      </c>
      <c r="F660" s="22">
        <v>0</v>
      </c>
      <c r="G660" s="23">
        <v>530</v>
      </c>
      <c r="H660" s="23" t="s">
        <v>2137</v>
      </c>
      <c r="I660" s="9" t="str">
        <f t="shared" si="10"/>
        <v>项</v>
      </c>
    </row>
    <row r="661" ht="19.5" customHeight="1" spans="1:9">
      <c r="A661" s="25"/>
      <c r="B661" s="19"/>
      <c r="C661" s="20" t="s">
        <v>2138</v>
      </c>
      <c r="D661" s="21">
        <v>122793</v>
      </c>
      <c r="F661" s="22">
        <v>0</v>
      </c>
      <c r="G661" s="23">
        <v>122793.25</v>
      </c>
      <c r="H661" s="23" t="s">
        <v>2139</v>
      </c>
      <c r="I661" s="9" t="str">
        <f t="shared" si="10"/>
        <v>类</v>
      </c>
    </row>
    <row r="662" ht="19.5" customHeight="1" spans="1:9">
      <c r="A662" s="18"/>
      <c r="B662" s="19"/>
      <c r="C662" s="20" t="s">
        <v>2140</v>
      </c>
      <c r="D662" s="21">
        <v>108383</v>
      </c>
      <c r="F662" s="22">
        <v>0</v>
      </c>
      <c r="G662" s="23">
        <v>108383.43</v>
      </c>
      <c r="H662" s="23" t="s">
        <v>2141</v>
      </c>
      <c r="I662" s="9" t="str">
        <f t="shared" si="10"/>
        <v>款</v>
      </c>
    </row>
    <row r="663" ht="19.5" customHeight="1" spans="1:9">
      <c r="A663" s="24"/>
      <c r="B663" s="19"/>
      <c r="C663" s="20" t="s">
        <v>2142</v>
      </c>
      <c r="D663" s="21">
        <v>8518</v>
      </c>
      <c r="F663" s="22">
        <v>0</v>
      </c>
      <c r="G663" s="23">
        <v>8518.38</v>
      </c>
      <c r="H663" s="23" t="s">
        <v>2143</v>
      </c>
      <c r="I663" s="9" t="str">
        <f t="shared" si="10"/>
        <v>项</v>
      </c>
    </row>
    <row r="664" ht="19.5" customHeight="1" spans="1:9">
      <c r="A664" s="25"/>
      <c r="B664" s="19"/>
      <c r="C664" s="20" t="s">
        <v>2144</v>
      </c>
      <c r="D664" s="21">
        <v>103</v>
      </c>
      <c r="F664" s="22">
        <v>0</v>
      </c>
      <c r="G664" s="23">
        <v>102.5</v>
      </c>
      <c r="H664" s="23" t="s">
        <v>2145</v>
      </c>
      <c r="I664" s="9" t="str">
        <f t="shared" si="10"/>
        <v>项</v>
      </c>
    </row>
    <row r="665" ht="19.5" customHeight="1" spans="1:9">
      <c r="A665" s="25"/>
      <c r="B665" s="19"/>
      <c r="C665" s="20" t="s">
        <v>2146</v>
      </c>
      <c r="D665" s="21">
        <v>643</v>
      </c>
      <c r="F665" s="22">
        <v>0</v>
      </c>
      <c r="G665" s="23">
        <v>643.24</v>
      </c>
      <c r="H665" s="23" t="s">
        <v>2147</v>
      </c>
      <c r="I665" s="9" t="str">
        <f t="shared" si="10"/>
        <v>项</v>
      </c>
    </row>
    <row r="666" ht="19.5" customHeight="1" spans="1:9">
      <c r="A666" s="25"/>
      <c r="B666" s="19"/>
      <c r="C666" s="20" t="s">
        <v>2148</v>
      </c>
      <c r="D666" s="21">
        <v>154</v>
      </c>
      <c r="F666" s="22">
        <v>0</v>
      </c>
      <c r="G666" s="23">
        <v>154</v>
      </c>
      <c r="H666" s="23" t="s">
        <v>2149</v>
      </c>
      <c r="I666" s="9" t="str">
        <f t="shared" si="10"/>
        <v>项</v>
      </c>
    </row>
    <row r="667" ht="19.5" customHeight="1" spans="1:9">
      <c r="A667" s="25"/>
      <c r="B667" s="19"/>
      <c r="C667" s="20" t="s">
        <v>2150</v>
      </c>
      <c r="D667" s="21">
        <v>83778</v>
      </c>
      <c r="F667" s="22">
        <v>0</v>
      </c>
      <c r="G667" s="23">
        <v>83778</v>
      </c>
      <c r="H667" s="23" t="s">
        <v>2151</v>
      </c>
      <c r="I667" s="9" t="str">
        <f t="shared" si="10"/>
        <v>项</v>
      </c>
    </row>
    <row r="668" ht="19.5" customHeight="1" spans="1:9">
      <c r="A668" s="25"/>
      <c r="B668" s="19"/>
      <c r="C668" s="20" t="s">
        <v>2152</v>
      </c>
      <c r="D668" s="21">
        <v>12357</v>
      </c>
      <c r="F668" s="22">
        <v>0</v>
      </c>
      <c r="G668" s="23">
        <v>12357.31</v>
      </c>
      <c r="H668" s="23" t="s">
        <v>2153</v>
      </c>
      <c r="I668" s="9" t="str">
        <f t="shared" si="10"/>
        <v>项</v>
      </c>
    </row>
    <row r="669" ht="19.5" customHeight="1" spans="1:9">
      <c r="A669" s="25"/>
      <c r="B669" s="19"/>
      <c r="C669" s="20" t="s">
        <v>2154</v>
      </c>
      <c r="D669" s="21">
        <v>2830</v>
      </c>
      <c r="F669" s="22">
        <v>0</v>
      </c>
      <c r="G669" s="23">
        <v>2830</v>
      </c>
      <c r="H669" s="23" t="s">
        <v>2155</v>
      </c>
      <c r="I669" s="9" t="str">
        <f t="shared" si="10"/>
        <v>项</v>
      </c>
    </row>
    <row r="670" ht="19.5" customHeight="1" spans="1:9">
      <c r="A670" s="24"/>
      <c r="B670" s="19"/>
      <c r="C670" s="20" t="s">
        <v>2156</v>
      </c>
      <c r="D670" s="21">
        <v>4779</v>
      </c>
      <c r="F670" s="22">
        <v>0</v>
      </c>
      <c r="G670" s="23">
        <v>4779.49</v>
      </c>
      <c r="H670" s="23" t="s">
        <v>2157</v>
      </c>
      <c r="I670" s="9" t="str">
        <f t="shared" si="10"/>
        <v>款</v>
      </c>
    </row>
    <row r="671" ht="19.5" customHeight="1" spans="1:9">
      <c r="A671" s="25"/>
      <c r="B671" s="19"/>
      <c r="C671" s="20" t="s">
        <v>2158</v>
      </c>
      <c r="D671" s="21">
        <v>425</v>
      </c>
      <c r="F671" s="22">
        <v>0</v>
      </c>
      <c r="G671" s="23">
        <v>425.13</v>
      </c>
      <c r="H671" s="23" t="s">
        <v>2159</v>
      </c>
      <c r="I671" s="9" t="str">
        <f t="shared" si="10"/>
        <v>项</v>
      </c>
    </row>
    <row r="672" ht="19.5" customHeight="1" spans="1:9">
      <c r="A672" s="25"/>
      <c r="B672" s="19"/>
      <c r="C672" s="20" t="s">
        <v>2160</v>
      </c>
      <c r="D672" s="21">
        <v>20</v>
      </c>
      <c r="F672" s="22">
        <v>0</v>
      </c>
      <c r="G672" s="23">
        <v>20</v>
      </c>
      <c r="H672" s="23" t="s">
        <v>2161</v>
      </c>
      <c r="I672" s="9" t="str">
        <f t="shared" si="10"/>
        <v>项</v>
      </c>
    </row>
    <row r="673" ht="19.5" customHeight="1" spans="1:9">
      <c r="A673" s="25"/>
      <c r="B673" s="19"/>
      <c r="C673" s="20" t="s">
        <v>2162</v>
      </c>
      <c r="D673" s="21">
        <v>71</v>
      </c>
      <c r="F673" s="22">
        <v>0</v>
      </c>
      <c r="G673" s="23">
        <v>70.8</v>
      </c>
      <c r="H673" s="23" t="s">
        <v>2163</v>
      </c>
      <c r="I673" s="9" t="str">
        <f t="shared" si="10"/>
        <v>项</v>
      </c>
    </row>
    <row r="674" ht="19.5" customHeight="1" spans="1:9">
      <c r="A674" s="24"/>
      <c r="B674" s="19"/>
      <c r="C674" s="20" t="s">
        <v>2164</v>
      </c>
      <c r="D674" s="21">
        <v>204</v>
      </c>
      <c r="F674" s="22">
        <v>0</v>
      </c>
      <c r="G674" s="23">
        <v>204.25</v>
      </c>
      <c r="H674" s="23" t="s">
        <v>2165</v>
      </c>
      <c r="I674" s="9" t="str">
        <f t="shared" si="10"/>
        <v>项</v>
      </c>
    </row>
    <row r="675" ht="19.5" customHeight="1" spans="1:9">
      <c r="A675" s="25"/>
      <c r="B675" s="19"/>
      <c r="C675" s="20" t="s">
        <v>2166</v>
      </c>
      <c r="D675" s="21">
        <v>3724</v>
      </c>
      <c r="F675" s="22">
        <v>0</v>
      </c>
      <c r="G675" s="23">
        <v>3723.97</v>
      </c>
      <c r="H675" s="23" t="s">
        <v>2167</v>
      </c>
      <c r="I675" s="9" t="str">
        <f t="shared" si="10"/>
        <v>项</v>
      </c>
    </row>
    <row r="676" ht="19.5" customHeight="1" spans="1:9">
      <c r="A676" s="26"/>
      <c r="B676" s="27"/>
      <c r="C676" s="28" t="s">
        <v>2168</v>
      </c>
      <c r="D676" s="29">
        <v>335</v>
      </c>
      <c r="F676" s="22">
        <v>0</v>
      </c>
      <c r="G676" s="23">
        <v>335.34</v>
      </c>
      <c r="H676" s="23" t="s">
        <v>2169</v>
      </c>
      <c r="I676" s="9" t="str">
        <f t="shared" si="10"/>
        <v>项</v>
      </c>
    </row>
    <row r="677" ht="19.5" customHeight="1" spans="1:9">
      <c r="A677" s="25"/>
      <c r="B677" s="19"/>
      <c r="C677" s="20" t="s">
        <v>2170</v>
      </c>
      <c r="D677" s="21">
        <v>2193</v>
      </c>
      <c r="F677" s="22">
        <v>0</v>
      </c>
      <c r="G677" s="23">
        <v>2192.92</v>
      </c>
      <c r="H677" s="23" t="s">
        <v>2171</v>
      </c>
      <c r="I677" s="9" t="str">
        <f t="shared" si="10"/>
        <v>款</v>
      </c>
    </row>
    <row r="678" ht="19.5" customHeight="1" spans="1:9">
      <c r="A678" s="25"/>
      <c r="B678" s="19"/>
      <c r="C678" s="20" t="s">
        <v>2172</v>
      </c>
      <c r="D678" s="21">
        <v>323</v>
      </c>
      <c r="F678" s="22">
        <v>0</v>
      </c>
      <c r="G678" s="23">
        <v>323</v>
      </c>
      <c r="H678" s="23" t="s">
        <v>2173</v>
      </c>
      <c r="I678" s="9" t="str">
        <f t="shared" si="10"/>
        <v>项</v>
      </c>
    </row>
    <row r="679" ht="19.5" customHeight="1" spans="1:9">
      <c r="A679" s="25"/>
      <c r="B679" s="19"/>
      <c r="C679" s="20" t="s">
        <v>2174</v>
      </c>
      <c r="D679" s="21">
        <v>300</v>
      </c>
      <c r="F679" s="22">
        <v>0</v>
      </c>
      <c r="G679" s="23">
        <v>300</v>
      </c>
      <c r="H679" s="23" t="s">
        <v>2175</v>
      </c>
      <c r="I679" s="9" t="str">
        <f t="shared" si="10"/>
        <v>项</v>
      </c>
    </row>
    <row r="680" ht="19.5" customHeight="1" spans="1:9">
      <c r="A680" s="18"/>
      <c r="B680" s="19"/>
      <c r="C680" s="20" t="s">
        <v>2176</v>
      </c>
      <c r="D680" s="21">
        <v>1101</v>
      </c>
      <c r="F680" s="22">
        <v>0</v>
      </c>
      <c r="G680" s="23">
        <v>1101</v>
      </c>
      <c r="H680" s="23" t="s">
        <v>2177</v>
      </c>
      <c r="I680" s="9" t="str">
        <f t="shared" si="10"/>
        <v>项</v>
      </c>
    </row>
    <row r="681" ht="19.5" customHeight="1" spans="1:9">
      <c r="A681" s="24"/>
      <c r="B681" s="19"/>
      <c r="C681" s="20" t="s">
        <v>2178</v>
      </c>
      <c r="D681" s="21">
        <v>469</v>
      </c>
      <c r="F681" s="22">
        <v>0</v>
      </c>
      <c r="G681" s="23">
        <v>468.92</v>
      </c>
      <c r="H681" s="23" t="s">
        <v>2179</v>
      </c>
      <c r="I681" s="9" t="str">
        <f t="shared" si="10"/>
        <v>项</v>
      </c>
    </row>
    <row r="682" ht="19.5" customHeight="1" spans="1:9">
      <c r="A682" s="25"/>
      <c r="B682" s="19"/>
      <c r="C682" s="20" t="s">
        <v>2180</v>
      </c>
      <c r="D682" s="21">
        <v>7437</v>
      </c>
      <c r="F682" s="22">
        <v>0</v>
      </c>
      <c r="G682" s="23">
        <v>7437.41</v>
      </c>
      <c r="H682" s="23" t="s">
        <v>2181</v>
      </c>
      <c r="I682" s="9" t="str">
        <f t="shared" si="10"/>
        <v>款</v>
      </c>
    </row>
    <row r="683" ht="19.5" customHeight="1" spans="1:9">
      <c r="A683" s="25"/>
      <c r="B683" s="19"/>
      <c r="C683" s="20" t="s">
        <v>2182</v>
      </c>
      <c r="D683" s="21">
        <v>812</v>
      </c>
      <c r="F683" s="22">
        <v>0</v>
      </c>
      <c r="G683" s="23">
        <v>812.41</v>
      </c>
      <c r="H683" s="23" t="s">
        <v>2183</v>
      </c>
      <c r="I683" s="9" t="str">
        <f t="shared" si="10"/>
        <v>项</v>
      </c>
    </row>
    <row r="684" ht="19.5" customHeight="1" spans="1:9">
      <c r="A684" s="25"/>
      <c r="B684" s="19"/>
      <c r="C684" s="20" t="s">
        <v>2184</v>
      </c>
      <c r="D684" s="21">
        <v>6625</v>
      </c>
      <c r="F684" s="22">
        <v>0</v>
      </c>
      <c r="G684" s="23">
        <v>6625</v>
      </c>
      <c r="H684" s="23" t="s">
        <v>2185</v>
      </c>
      <c r="I684" s="9" t="str">
        <f t="shared" si="10"/>
        <v>项</v>
      </c>
    </row>
    <row r="685" ht="19.5" customHeight="1" spans="1:9">
      <c r="A685" s="25"/>
      <c r="B685" s="19"/>
      <c r="C685" s="20" t="s">
        <v>85</v>
      </c>
      <c r="D685" s="21">
        <v>77625</v>
      </c>
      <c r="F685" s="22">
        <v>77625</v>
      </c>
      <c r="G685" s="23">
        <v>0</v>
      </c>
      <c r="H685" s="23" t="s">
        <v>2186</v>
      </c>
      <c r="I685" s="9" t="str">
        <f t="shared" si="10"/>
        <v>类</v>
      </c>
    </row>
    <row r="686" ht="19.5" customHeight="1" spans="1:9">
      <c r="A686" s="25"/>
      <c r="B686" s="19"/>
      <c r="C686" s="20" t="s">
        <v>2187</v>
      </c>
      <c r="D686" s="21">
        <v>77625</v>
      </c>
      <c r="F686" s="22">
        <v>77625</v>
      </c>
      <c r="G686" s="23">
        <v>0</v>
      </c>
      <c r="H686" s="23" t="s">
        <v>2188</v>
      </c>
      <c r="I686" s="9" t="str">
        <f t="shared" si="10"/>
        <v>款</v>
      </c>
    </row>
    <row r="687" ht="19.5" customHeight="1" spans="1:9">
      <c r="A687" s="18"/>
      <c r="B687" s="19"/>
      <c r="C687" s="20" t="s">
        <v>2189</v>
      </c>
      <c r="D687" s="21">
        <v>77625</v>
      </c>
      <c r="F687" s="22">
        <v>77625</v>
      </c>
      <c r="G687" s="23"/>
      <c r="H687" s="23" t="s">
        <v>2190</v>
      </c>
      <c r="I687" s="9" t="str">
        <f t="shared" si="10"/>
        <v>项</v>
      </c>
    </row>
    <row r="688" ht="19.5" customHeight="1" spans="1:9">
      <c r="A688" s="24"/>
      <c r="B688" s="19"/>
      <c r="C688" s="20" t="s">
        <v>86</v>
      </c>
      <c r="D688" s="21">
        <v>131784</v>
      </c>
      <c r="F688" s="22">
        <v>41895</v>
      </c>
      <c r="G688" s="23">
        <v>89888.77</v>
      </c>
      <c r="H688" s="23" t="s">
        <v>2191</v>
      </c>
      <c r="I688" s="9" t="str">
        <f t="shared" si="10"/>
        <v>类</v>
      </c>
    </row>
    <row r="689" ht="19.5" customHeight="1" spans="1:9">
      <c r="A689" s="18"/>
      <c r="B689" s="19"/>
      <c r="C689" s="20" t="s">
        <v>2192</v>
      </c>
      <c r="D689" s="21">
        <v>120996</v>
      </c>
      <c r="F689" s="22">
        <v>41895</v>
      </c>
      <c r="G689" s="23">
        <v>79100.77</v>
      </c>
      <c r="H689" s="23" t="s">
        <v>2193</v>
      </c>
      <c r="I689" s="9" t="str">
        <f t="shared" si="10"/>
        <v>款</v>
      </c>
    </row>
    <row r="690" ht="19.5" customHeight="1" spans="1:9">
      <c r="A690" s="24"/>
      <c r="B690" s="19"/>
      <c r="C690" s="20" t="s">
        <v>2194</v>
      </c>
      <c r="D690" s="21">
        <v>908</v>
      </c>
      <c r="F690" s="22">
        <v>0</v>
      </c>
      <c r="G690" s="23">
        <v>907.69</v>
      </c>
      <c r="H690" s="23" t="s">
        <v>2195</v>
      </c>
      <c r="I690" s="9" t="str">
        <f t="shared" si="10"/>
        <v>项</v>
      </c>
    </row>
    <row r="691" ht="19.5" customHeight="1" spans="1:9">
      <c r="A691" s="25"/>
      <c r="B691" s="19"/>
      <c r="C691" s="20" t="s">
        <v>2196</v>
      </c>
      <c r="D691" s="21">
        <v>605</v>
      </c>
      <c r="F691" s="22">
        <v>0</v>
      </c>
      <c r="G691" s="23">
        <v>604.69</v>
      </c>
      <c r="H691" s="23" t="s">
        <v>2197</v>
      </c>
      <c r="I691" s="9" t="str">
        <f t="shared" si="10"/>
        <v>项</v>
      </c>
    </row>
    <row r="692" ht="19.5" customHeight="1" spans="1:9">
      <c r="A692" s="25"/>
      <c r="B692" s="19"/>
      <c r="C692" s="20" t="s">
        <v>2198</v>
      </c>
      <c r="D692" s="21">
        <v>290</v>
      </c>
      <c r="F692" s="22">
        <v>0</v>
      </c>
      <c r="G692" s="23">
        <v>289.75</v>
      </c>
      <c r="H692" s="23" t="s">
        <v>2199</v>
      </c>
      <c r="I692" s="9" t="str">
        <f t="shared" si="10"/>
        <v>项</v>
      </c>
    </row>
    <row r="693" ht="19.5" customHeight="1" spans="1:9">
      <c r="A693" s="25"/>
      <c r="B693" s="19"/>
      <c r="C693" s="20" t="s">
        <v>2200</v>
      </c>
      <c r="D693" s="21">
        <v>495</v>
      </c>
      <c r="F693" s="22">
        <v>0</v>
      </c>
      <c r="G693" s="23">
        <v>495</v>
      </c>
      <c r="H693" s="23" t="s">
        <v>2201</v>
      </c>
      <c r="I693" s="9" t="str">
        <f t="shared" si="10"/>
        <v>项</v>
      </c>
    </row>
    <row r="694" ht="19.5" customHeight="1" spans="1:9">
      <c r="A694" s="25"/>
      <c r="B694" s="19"/>
      <c r="C694" s="20" t="s">
        <v>2202</v>
      </c>
      <c r="D694" s="21">
        <v>600</v>
      </c>
      <c r="F694" s="22">
        <v>0</v>
      </c>
      <c r="G694" s="23">
        <v>600</v>
      </c>
      <c r="H694" s="23" t="s">
        <v>2203</v>
      </c>
      <c r="I694" s="9" t="str">
        <f t="shared" si="10"/>
        <v>项</v>
      </c>
    </row>
    <row r="695" ht="19.5" customHeight="1" spans="1:9">
      <c r="A695" s="25"/>
      <c r="B695" s="19"/>
      <c r="C695" s="20" t="s">
        <v>2204</v>
      </c>
      <c r="D695" s="21">
        <v>15742</v>
      </c>
      <c r="F695" s="22">
        <v>0</v>
      </c>
      <c r="G695" s="23">
        <v>15742</v>
      </c>
      <c r="H695" s="23" t="s">
        <v>2205</v>
      </c>
      <c r="I695" s="9" t="str">
        <f t="shared" si="10"/>
        <v>项</v>
      </c>
    </row>
    <row r="696" ht="19.5" customHeight="1" spans="1:9">
      <c r="A696" s="18"/>
      <c r="B696" s="19"/>
      <c r="C696" s="20" t="s">
        <v>2206</v>
      </c>
      <c r="D696" s="21">
        <v>99530</v>
      </c>
      <c r="F696" s="22">
        <v>41895</v>
      </c>
      <c r="G696" s="23">
        <v>57635</v>
      </c>
      <c r="H696" s="23" t="s">
        <v>2207</v>
      </c>
      <c r="I696" s="9" t="str">
        <f t="shared" si="10"/>
        <v>项</v>
      </c>
    </row>
    <row r="697" ht="19.5" customHeight="1" spans="1:9">
      <c r="A697" s="25"/>
      <c r="B697" s="19"/>
      <c r="C697" s="20" t="s">
        <v>2208</v>
      </c>
      <c r="D697" s="21">
        <v>2827</v>
      </c>
      <c r="F697" s="22">
        <v>0</v>
      </c>
      <c r="G697" s="23">
        <v>2826.64</v>
      </c>
      <c r="H697" s="23" t="s">
        <v>2209</v>
      </c>
      <c r="I697" s="9" t="str">
        <f t="shared" si="10"/>
        <v>项</v>
      </c>
    </row>
    <row r="698" ht="19.5" customHeight="1" spans="1:9">
      <c r="A698" s="25"/>
      <c r="B698" s="19"/>
      <c r="C698" s="20" t="s">
        <v>2210</v>
      </c>
      <c r="D698" s="21">
        <v>3480</v>
      </c>
      <c r="F698" s="22">
        <v>0</v>
      </c>
      <c r="G698" s="23">
        <v>3480</v>
      </c>
      <c r="H698" s="23" t="s">
        <v>2211</v>
      </c>
      <c r="I698" s="9" t="str">
        <f t="shared" si="10"/>
        <v>款</v>
      </c>
    </row>
    <row r="699" ht="19.5" customHeight="1" spans="1:9">
      <c r="A699" s="25"/>
      <c r="B699" s="19"/>
      <c r="C699" s="20" t="s">
        <v>2212</v>
      </c>
      <c r="D699" s="21">
        <v>3480</v>
      </c>
      <c r="F699" s="22">
        <v>0</v>
      </c>
      <c r="G699" s="23">
        <v>3480</v>
      </c>
      <c r="H699" s="23" t="s">
        <v>2213</v>
      </c>
      <c r="I699" s="9" t="str">
        <f t="shared" si="10"/>
        <v>项</v>
      </c>
    </row>
    <row r="700" ht="19.5" customHeight="1" spans="1:9">
      <c r="A700" s="25"/>
      <c r="B700" s="19"/>
      <c r="C700" s="20" t="s">
        <v>2214</v>
      </c>
      <c r="D700" s="21">
        <v>7308</v>
      </c>
      <c r="F700" s="22">
        <v>0</v>
      </c>
      <c r="G700" s="23">
        <v>7308</v>
      </c>
      <c r="H700" s="23" t="s">
        <v>2215</v>
      </c>
      <c r="I700" s="9" t="str">
        <f t="shared" si="10"/>
        <v>款</v>
      </c>
    </row>
    <row r="701" ht="19.5" customHeight="1" spans="1:9">
      <c r="A701" s="25"/>
      <c r="B701" s="19"/>
      <c r="C701" s="20" t="s">
        <v>2216</v>
      </c>
      <c r="D701" s="21">
        <v>4500</v>
      </c>
      <c r="F701" s="22">
        <v>0</v>
      </c>
      <c r="G701" s="23">
        <v>4500</v>
      </c>
      <c r="H701" s="23" t="s">
        <v>2217</v>
      </c>
      <c r="I701" s="9" t="str">
        <f t="shared" si="10"/>
        <v>项</v>
      </c>
    </row>
    <row r="702" ht="19.5" customHeight="1" spans="1:9">
      <c r="A702" s="18"/>
      <c r="B702" s="19"/>
      <c r="C702" s="20" t="s">
        <v>2218</v>
      </c>
      <c r="D702" s="21">
        <v>1875</v>
      </c>
      <c r="F702" s="22">
        <v>0</v>
      </c>
      <c r="G702" s="23">
        <v>1875</v>
      </c>
      <c r="H702" s="23" t="s">
        <v>2219</v>
      </c>
      <c r="I702" s="9" t="str">
        <f t="shared" si="10"/>
        <v>项</v>
      </c>
    </row>
    <row r="703" ht="19.5" customHeight="1" spans="1:9">
      <c r="A703" s="24"/>
      <c r="B703" s="19"/>
      <c r="C703" s="20" t="s">
        <v>2220</v>
      </c>
      <c r="D703" s="21">
        <v>250</v>
      </c>
      <c r="F703" s="22">
        <v>0</v>
      </c>
      <c r="G703" s="23">
        <v>250</v>
      </c>
      <c r="H703" s="23" t="s">
        <v>2221</v>
      </c>
      <c r="I703" s="9" t="str">
        <f t="shared" si="10"/>
        <v>项</v>
      </c>
    </row>
    <row r="704" ht="19.5" customHeight="1" spans="1:9">
      <c r="A704" s="25"/>
      <c r="B704" s="19"/>
      <c r="C704" s="20" t="s">
        <v>2222</v>
      </c>
      <c r="D704" s="21">
        <v>50</v>
      </c>
      <c r="F704" s="22">
        <v>0</v>
      </c>
      <c r="G704" s="23">
        <v>50</v>
      </c>
      <c r="H704" s="23" t="s">
        <v>2223</v>
      </c>
      <c r="I704" s="9" t="str">
        <f t="shared" si="10"/>
        <v>项</v>
      </c>
    </row>
    <row r="705" ht="19.5" customHeight="1" spans="1:9">
      <c r="A705" s="25"/>
      <c r="B705" s="19"/>
      <c r="C705" s="20" t="s">
        <v>2224</v>
      </c>
      <c r="D705" s="21">
        <v>633</v>
      </c>
      <c r="F705" s="22">
        <v>0</v>
      </c>
      <c r="G705" s="23">
        <v>633</v>
      </c>
      <c r="H705" s="23" t="s">
        <v>2225</v>
      </c>
      <c r="I705" s="9" t="str">
        <f t="shared" si="10"/>
        <v>项</v>
      </c>
    </row>
    <row r="706" ht="19.5" customHeight="1" spans="1:9">
      <c r="A706" s="25"/>
      <c r="B706" s="19"/>
      <c r="C706" s="20" t="s">
        <v>2226</v>
      </c>
      <c r="D706" s="21">
        <v>62000</v>
      </c>
      <c r="F706" s="22">
        <v>0</v>
      </c>
      <c r="G706" s="23">
        <v>62000</v>
      </c>
      <c r="H706" s="23" t="s">
        <v>574</v>
      </c>
      <c r="I706" s="9" t="str">
        <f t="shared" si="10"/>
        <v>类</v>
      </c>
    </row>
    <row r="707" ht="19.5" customHeight="1" spans="1:9">
      <c r="A707" s="25"/>
      <c r="B707" s="19"/>
      <c r="C707" s="20" t="s">
        <v>2227</v>
      </c>
      <c r="D707" s="21">
        <v>761037</v>
      </c>
      <c r="F707" s="22">
        <v>0</v>
      </c>
      <c r="G707" s="23">
        <v>761036.66</v>
      </c>
      <c r="H707" s="23" t="s">
        <v>2228</v>
      </c>
      <c r="I707" s="9" t="str">
        <f t="shared" si="10"/>
        <v>类</v>
      </c>
    </row>
    <row r="708" ht="19.5" customHeight="1" spans="1:9">
      <c r="A708" s="26"/>
      <c r="B708" s="27"/>
      <c r="C708" s="28" t="s">
        <v>2229</v>
      </c>
      <c r="D708" s="29">
        <v>2890</v>
      </c>
      <c r="F708" s="22">
        <v>0</v>
      </c>
      <c r="G708" s="23">
        <v>2890</v>
      </c>
      <c r="H708" s="23" t="s">
        <v>2230</v>
      </c>
      <c r="I708" s="9" t="str">
        <f t="shared" si="10"/>
        <v>款</v>
      </c>
    </row>
    <row r="709" ht="19.5" customHeight="1" spans="1:9">
      <c r="A709" s="18"/>
      <c r="B709" s="19"/>
      <c r="C709" s="20" t="s">
        <v>2231</v>
      </c>
      <c r="D709" s="21">
        <v>1530</v>
      </c>
      <c r="F709" s="22">
        <v>0</v>
      </c>
      <c r="G709" s="23">
        <v>1530</v>
      </c>
      <c r="H709" s="23" t="s">
        <v>2232</v>
      </c>
      <c r="I709" s="9" t="str">
        <f t="shared" si="10"/>
        <v>项</v>
      </c>
    </row>
    <row r="710" ht="19.5" customHeight="1" spans="1:9">
      <c r="A710" s="24"/>
      <c r="B710" s="19"/>
      <c r="C710" s="20" t="s">
        <v>2233</v>
      </c>
      <c r="D710" s="21">
        <v>1360</v>
      </c>
      <c r="F710" s="22">
        <v>0</v>
      </c>
      <c r="G710" s="23">
        <v>1360</v>
      </c>
      <c r="H710" s="23" t="s">
        <v>2234</v>
      </c>
      <c r="I710" s="9" t="str">
        <f t="shared" ref="I710:I716" si="11">IF(LEN(H710)=3,"类",IF(LEN(H710)=5,"款","项"))</f>
        <v>项</v>
      </c>
    </row>
    <row r="711" ht="19.5" customHeight="1" spans="1:9">
      <c r="A711" s="25"/>
      <c r="B711" s="19"/>
      <c r="C711" s="20" t="s">
        <v>2235</v>
      </c>
      <c r="D711" s="21">
        <v>690147</v>
      </c>
      <c r="F711" s="22">
        <v>0</v>
      </c>
      <c r="G711" s="23">
        <v>690146.66</v>
      </c>
      <c r="H711" s="23" t="s">
        <v>2236</v>
      </c>
      <c r="I711" s="9" t="str">
        <f t="shared" si="11"/>
        <v>款</v>
      </c>
    </row>
    <row r="712" ht="19.5" customHeight="1" spans="1:9">
      <c r="A712" s="25"/>
      <c r="B712" s="19"/>
      <c r="C712" s="20" t="s">
        <v>2237</v>
      </c>
      <c r="D712" s="21">
        <v>68000</v>
      </c>
      <c r="F712" s="22">
        <v>0</v>
      </c>
      <c r="G712" s="23">
        <v>68000</v>
      </c>
      <c r="H712" s="23" t="s">
        <v>2238</v>
      </c>
      <c r="I712" s="9" t="str">
        <f t="shared" si="11"/>
        <v>款</v>
      </c>
    </row>
    <row r="713" ht="19.5" customHeight="1" spans="1:11">
      <c r="A713" s="25"/>
      <c r="B713" s="19"/>
      <c r="C713" s="20" t="s">
        <v>2239</v>
      </c>
      <c r="D713" s="21">
        <v>1762211</v>
      </c>
      <c r="F713" s="22">
        <v>38782</v>
      </c>
      <c r="G713" s="23">
        <v>443428.72</v>
      </c>
      <c r="H713" s="23" t="s">
        <v>578</v>
      </c>
      <c r="I713" s="9" t="str">
        <f t="shared" si="11"/>
        <v>类</v>
      </c>
      <c r="J713" s="84">
        <v>1280000</v>
      </c>
      <c r="K713" s="84" t="s">
        <v>248</v>
      </c>
    </row>
    <row r="714" ht="19.5" customHeight="1" spans="1:11">
      <c r="A714" s="25"/>
      <c r="B714" s="19"/>
      <c r="C714" s="20" t="s">
        <v>2240</v>
      </c>
      <c r="D714" s="21">
        <v>432429</v>
      </c>
      <c r="F714" s="22">
        <v>0</v>
      </c>
      <c r="G714" s="23">
        <v>432428.72</v>
      </c>
      <c r="H714" s="23" t="s">
        <v>2241</v>
      </c>
      <c r="I714" s="9" t="str">
        <f t="shared" si="11"/>
        <v>款</v>
      </c>
      <c r="J714" s="84"/>
      <c r="K714" s="84"/>
    </row>
    <row r="715" ht="19.5" customHeight="1" spans="1:11">
      <c r="A715" s="25"/>
      <c r="B715" s="19"/>
      <c r="C715" s="20" t="s">
        <v>2242</v>
      </c>
      <c r="D715" s="21">
        <v>1329782</v>
      </c>
      <c r="F715" s="22">
        <v>38782</v>
      </c>
      <c r="G715" s="23">
        <v>11000</v>
      </c>
      <c r="H715" s="23" t="s">
        <v>2243</v>
      </c>
      <c r="I715" s="9" t="str">
        <f t="shared" si="11"/>
        <v>款</v>
      </c>
      <c r="J715" s="84">
        <v>1280000</v>
      </c>
      <c r="K715" s="84" t="s">
        <v>248</v>
      </c>
    </row>
    <row r="716" ht="19.5" customHeight="1" spans="1:11">
      <c r="A716" s="18"/>
      <c r="B716" s="19"/>
      <c r="C716" s="20" t="s">
        <v>678</v>
      </c>
      <c r="D716" s="21">
        <v>1329782</v>
      </c>
      <c r="F716" s="22">
        <v>38782</v>
      </c>
      <c r="G716" s="23">
        <v>11000</v>
      </c>
      <c r="H716" s="23" t="s">
        <v>2244</v>
      </c>
      <c r="I716" s="9" t="str">
        <f t="shared" si="11"/>
        <v>项</v>
      </c>
      <c r="J716" s="84">
        <v>1280000</v>
      </c>
      <c r="K716" s="84" t="s">
        <v>248</v>
      </c>
    </row>
    <row r="717" ht="19.5" customHeight="1" spans="1:6">
      <c r="A717" s="25"/>
      <c r="B717" s="19"/>
      <c r="C717" s="38"/>
      <c r="D717" s="39"/>
      <c r="F717" s="40"/>
    </row>
    <row r="718" ht="19.5" customHeight="1" spans="1:6">
      <c r="A718" s="25"/>
      <c r="B718" s="19"/>
      <c r="C718" s="38"/>
      <c r="D718" s="39"/>
      <c r="F718" s="40"/>
    </row>
    <row r="719" ht="19.5" customHeight="1" spans="1:7">
      <c r="A719" s="25"/>
      <c r="B719" s="19"/>
      <c r="C719" s="38"/>
      <c r="D719" s="39"/>
      <c r="F719" s="41" t="s">
        <v>841</v>
      </c>
      <c r="G719" s="42" t="s">
        <v>842</v>
      </c>
    </row>
    <row r="720" ht="19.5" customHeight="1" spans="1:12">
      <c r="A720" s="43" t="s">
        <v>140</v>
      </c>
      <c r="B720" s="44">
        <f>SUM(B5,B10)</f>
        <v>1143271</v>
      </c>
      <c r="C720" s="45" t="s">
        <v>141</v>
      </c>
      <c r="D720" s="46">
        <v>10350200</v>
      </c>
      <c r="E720" s="4" t="str">
        <f ca="1">IF(D720&lt;&gt;表十一—本级支出!C28,"不等于表十一支出合计，请检查！","")</f>
        <v/>
      </c>
      <c r="F720" s="47">
        <v>2883010</v>
      </c>
      <c r="G720" s="47">
        <v>6187190</v>
      </c>
      <c r="H720" s="48">
        <v>1280000</v>
      </c>
      <c r="I720" s="48" t="s">
        <v>2245</v>
      </c>
      <c r="J720"/>
      <c r="K720"/>
      <c r="L720" s="85"/>
    </row>
    <row r="721" ht="19.5" customHeight="1" spans="1:11">
      <c r="A721" s="49" t="s">
        <v>595</v>
      </c>
      <c r="B721" s="19">
        <f>SUM(B722,B749,B752:B754)</f>
        <v>16706590</v>
      </c>
      <c r="C721" s="50" t="s">
        <v>596</v>
      </c>
      <c r="D721" s="39">
        <f>SUM(D722,D749)</f>
        <v>7499661</v>
      </c>
      <c r="E721" s="51"/>
      <c r="F721" s="51"/>
      <c r="H721"/>
      <c r="I721"/>
      <c r="J721"/>
      <c r="K721"/>
    </row>
    <row r="722" ht="19.5" customHeight="1" spans="1:11">
      <c r="A722" s="52" t="s">
        <v>2246</v>
      </c>
      <c r="B722" s="19">
        <f>SUM(B723,B727,B747)</f>
        <v>14223121</v>
      </c>
      <c r="C722" s="53" t="s">
        <v>609</v>
      </c>
      <c r="D722" s="39">
        <f>SUM(D723,D727,D747)</f>
        <v>7430311</v>
      </c>
      <c r="H722"/>
      <c r="I722"/>
      <c r="J722"/>
      <c r="K722"/>
    </row>
    <row r="723" ht="19.5" customHeight="1" spans="1:11">
      <c r="A723" s="52" t="s">
        <v>2247</v>
      </c>
      <c r="B723" s="19">
        <f>SUM(B724:B726)</f>
        <v>805976</v>
      </c>
      <c r="C723" s="53" t="s">
        <v>2248</v>
      </c>
      <c r="D723" s="39">
        <f>SUM(D724:D725)</f>
        <v>379077</v>
      </c>
      <c r="H723" s="51"/>
      <c r="I723"/>
      <c r="J723"/>
      <c r="K723"/>
    </row>
    <row r="724" ht="19.5" customHeight="1" spans="1:11">
      <c r="A724" s="54" t="s">
        <v>2249</v>
      </c>
      <c r="B724" s="19">
        <v>415404</v>
      </c>
      <c r="C724" s="53" t="s">
        <v>2250</v>
      </c>
      <c r="D724" s="39">
        <v>276675</v>
      </c>
      <c r="H724"/>
      <c r="I724"/>
      <c r="J724"/>
      <c r="K724"/>
    </row>
    <row r="725" ht="19.5" customHeight="1" spans="1:11">
      <c r="A725" s="54" t="s">
        <v>2251</v>
      </c>
      <c r="B725" s="19">
        <v>72672</v>
      </c>
      <c r="C725" s="53" t="s">
        <v>615</v>
      </c>
      <c r="D725" s="39">
        <v>102402</v>
      </c>
      <c r="H725"/>
      <c r="I725"/>
      <c r="J725"/>
      <c r="K725"/>
    </row>
    <row r="726" ht="19.5" customHeight="1" spans="1:12">
      <c r="A726" s="54" t="s">
        <v>2252</v>
      </c>
      <c r="B726" s="19">
        <v>317900</v>
      </c>
      <c r="C726" s="53"/>
      <c r="D726" s="39"/>
      <c r="E726" s="51"/>
      <c r="F726" s="51"/>
      <c r="G726" s="55" t="s">
        <v>2253</v>
      </c>
      <c r="H726"/>
      <c r="I726"/>
      <c r="J726"/>
      <c r="K726"/>
      <c r="L726"/>
    </row>
    <row r="727" ht="19.5" customHeight="1" spans="1:12">
      <c r="A727" s="52" t="s">
        <v>2254</v>
      </c>
      <c r="B727" s="19">
        <f>SUM(B728:B746)</f>
        <v>10416451</v>
      </c>
      <c r="C727" s="53" t="s">
        <v>2255</v>
      </c>
      <c r="D727" s="39">
        <f>SUM(D728:D742)</f>
        <v>5851612</v>
      </c>
      <c r="E727" s="51"/>
      <c r="F727" s="51"/>
      <c r="G727" s="56" t="s">
        <v>2256</v>
      </c>
      <c r="H727" s="57">
        <v>179278</v>
      </c>
      <c r="I727"/>
      <c r="J727"/>
      <c r="K727"/>
      <c r="L727"/>
    </row>
    <row r="728" ht="19.5" customHeight="1" spans="1:12">
      <c r="A728" s="54" t="s">
        <v>2257</v>
      </c>
      <c r="B728" s="19">
        <v>193723</v>
      </c>
      <c r="C728" s="53" t="s">
        <v>623</v>
      </c>
      <c r="D728" s="39">
        <v>194538</v>
      </c>
      <c r="G728" s="56" t="s">
        <v>2258</v>
      </c>
      <c r="H728" s="57">
        <v>181036</v>
      </c>
      <c r="I728"/>
      <c r="J728"/>
      <c r="K728"/>
      <c r="L728"/>
    </row>
    <row r="729" ht="19.5" customHeight="1" spans="1:12">
      <c r="A729" s="52" t="s">
        <v>2259</v>
      </c>
      <c r="B729" s="19">
        <v>4204700</v>
      </c>
      <c r="C729" s="53" t="s">
        <v>625</v>
      </c>
      <c r="D729" s="39">
        <v>2057926</v>
      </c>
      <c r="G729" s="56" t="s">
        <v>2260</v>
      </c>
      <c r="H729" s="57">
        <v>282199</v>
      </c>
      <c r="I729"/>
      <c r="J729"/>
      <c r="K729"/>
      <c r="L729"/>
    </row>
    <row r="730" ht="19.5" customHeight="1" spans="1:12">
      <c r="A730" s="54" t="s">
        <v>2261</v>
      </c>
      <c r="B730" s="19">
        <v>743830</v>
      </c>
      <c r="C730" s="53" t="s">
        <v>2262</v>
      </c>
      <c r="D730" s="39">
        <v>192350</v>
      </c>
      <c r="G730" s="56" t="s">
        <v>2263</v>
      </c>
      <c r="H730" s="57">
        <v>38782</v>
      </c>
      <c r="I730"/>
      <c r="J730"/>
      <c r="K730"/>
      <c r="L730"/>
    </row>
    <row r="731" ht="19.5" customHeight="1" spans="1:12">
      <c r="A731" s="58" t="s">
        <v>2264</v>
      </c>
      <c r="B731" s="19">
        <v>202800</v>
      </c>
      <c r="C731" s="53" t="s">
        <v>2265</v>
      </c>
      <c r="D731" s="39">
        <v>1289227</v>
      </c>
      <c r="G731" s="56" t="s">
        <v>2266</v>
      </c>
      <c r="H731" s="57">
        <v>863470</v>
      </c>
      <c r="I731"/>
      <c r="J731"/>
      <c r="K731"/>
      <c r="L731"/>
    </row>
    <row r="732" ht="19.5" customHeight="1" spans="1:12">
      <c r="A732" s="59" t="s">
        <v>2267</v>
      </c>
      <c r="B732" s="19">
        <v>1643710</v>
      </c>
      <c r="C732" s="53" t="s">
        <v>2268</v>
      </c>
      <c r="D732" s="39">
        <v>135608</v>
      </c>
      <c r="G732" s="56" t="s">
        <v>2269</v>
      </c>
      <c r="H732" s="57">
        <v>355781</v>
      </c>
      <c r="I732"/>
      <c r="J732"/>
      <c r="K732"/>
      <c r="L732"/>
    </row>
    <row r="733" ht="19.5" customHeight="1" spans="1:12">
      <c r="A733" s="59" t="s">
        <v>2270</v>
      </c>
      <c r="B733" s="19">
        <v>139366</v>
      </c>
      <c r="C733" s="53" t="s">
        <v>2271</v>
      </c>
      <c r="D733" s="39">
        <v>519499</v>
      </c>
      <c r="G733" s="60" t="s">
        <v>2272</v>
      </c>
      <c r="H733" s="57">
        <f>SUM(H727:H732)</f>
        <v>1900546</v>
      </c>
      <c r="I733"/>
      <c r="J733"/>
      <c r="K733"/>
      <c r="L733"/>
    </row>
    <row r="734" ht="19.5" customHeight="1" spans="1:12">
      <c r="A734" s="59" t="s">
        <v>2273</v>
      </c>
      <c r="B734" s="19">
        <v>503700</v>
      </c>
      <c r="C734" s="53" t="s">
        <v>631</v>
      </c>
      <c r="D734" s="39">
        <v>136781</v>
      </c>
      <c r="G734" s="61" t="s">
        <v>2274</v>
      </c>
      <c r="H734" s="62">
        <v>2977452</v>
      </c>
      <c r="I734"/>
      <c r="J734"/>
      <c r="K734"/>
      <c r="L734"/>
    </row>
    <row r="735" ht="19.5" customHeight="1" spans="1:12">
      <c r="A735" s="59" t="s">
        <v>2275</v>
      </c>
      <c r="B735" s="19">
        <v>4900</v>
      </c>
      <c r="C735" s="53" t="s">
        <v>2276</v>
      </c>
      <c r="D735" s="39">
        <v>65156</v>
      </c>
      <c r="G735" s="56" t="s">
        <v>2277</v>
      </c>
      <c r="H735" s="57">
        <v>23242</v>
      </c>
      <c r="I735" s="86" t="s">
        <v>2278</v>
      </c>
      <c r="J735"/>
      <c r="K735"/>
      <c r="L735"/>
    </row>
    <row r="736" ht="19.5" customHeight="1" spans="1:12">
      <c r="A736" s="59" t="s">
        <v>2279</v>
      </c>
      <c r="B736" s="19">
        <v>286006</v>
      </c>
      <c r="C736" s="53" t="s">
        <v>653</v>
      </c>
      <c r="D736" s="39">
        <v>286100</v>
      </c>
      <c r="G736" s="63" t="s">
        <v>2280</v>
      </c>
      <c r="H736" s="62">
        <f>SUM(H733:H735)</f>
        <v>4901240</v>
      </c>
      <c r="I736" s="86"/>
      <c r="J736"/>
      <c r="K736"/>
      <c r="L736"/>
    </row>
    <row r="737" ht="19.5" customHeight="1" spans="1:12">
      <c r="A737" s="59" t="s">
        <v>2281</v>
      </c>
      <c r="B737" s="19">
        <v>95232</v>
      </c>
      <c r="C737" s="53" t="s">
        <v>641</v>
      </c>
      <c r="D737" s="39">
        <v>130963</v>
      </c>
      <c r="H737"/>
      <c r="I737"/>
      <c r="J737"/>
      <c r="K737"/>
      <c r="L737"/>
    </row>
    <row r="738" ht="19.5" customHeight="1" spans="1:12">
      <c r="A738" s="59" t="s">
        <v>2282</v>
      </c>
      <c r="B738" s="19">
        <v>193700</v>
      </c>
      <c r="C738" s="53" t="s">
        <v>2283</v>
      </c>
      <c r="D738" s="39">
        <v>28709</v>
      </c>
      <c r="G738" s="5" t="s">
        <v>2284</v>
      </c>
      <c r="H738" s="64">
        <f>SUM(H734:H735)</f>
        <v>3000694</v>
      </c>
      <c r="I738"/>
      <c r="J738"/>
      <c r="K738"/>
      <c r="L738"/>
    </row>
    <row r="739" ht="19.5" customHeight="1" spans="1:12">
      <c r="A739" s="59" t="s">
        <v>2285</v>
      </c>
      <c r="B739" s="19">
        <v>20544</v>
      </c>
      <c r="C739" s="53" t="s">
        <v>645</v>
      </c>
      <c r="D739" s="39">
        <v>348470</v>
      </c>
      <c r="H739"/>
      <c r="I739"/>
      <c r="J739"/>
      <c r="K739"/>
      <c r="L739"/>
    </row>
    <row r="740" ht="19.5" customHeight="1" spans="1:12">
      <c r="A740" s="65" t="s">
        <v>2286</v>
      </c>
      <c r="B740" s="27">
        <v>286100</v>
      </c>
      <c r="C740" s="66" t="s">
        <v>647</v>
      </c>
      <c r="D740" s="67">
        <v>354231</v>
      </c>
      <c r="G740" s="68" t="s">
        <v>2287</v>
      </c>
      <c r="H740" s="69" t="s">
        <v>703</v>
      </c>
      <c r="I740"/>
      <c r="J740"/>
      <c r="K740"/>
      <c r="L740"/>
    </row>
    <row r="741" ht="19.5" customHeight="1" spans="1:12">
      <c r="A741" s="59" t="s">
        <v>2288</v>
      </c>
      <c r="B741" s="19">
        <v>38782</v>
      </c>
      <c r="C741" s="53" t="s">
        <v>2289</v>
      </c>
      <c r="D741" s="39">
        <v>4900</v>
      </c>
      <c r="G741" s="70" t="s">
        <v>2256</v>
      </c>
      <c r="H741" s="71">
        <v>16507</v>
      </c>
      <c r="I741"/>
      <c r="J741"/>
      <c r="K741"/>
      <c r="L741"/>
    </row>
    <row r="742" ht="19.5" customHeight="1" spans="1:12">
      <c r="A742" s="59" t="s">
        <v>2290</v>
      </c>
      <c r="B742" s="19">
        <v>181036</v>
      </c>
      <c r="C742" s="53" t="s">
        <v>657</v>
      </c>
      <c r="D742" s="39">
        <v>107154</v>
      </c>
      <c r="G742" s="70" t="s">
        <v>2258</v>
      </c>
      <c r="H742" s="71">
        <v>99400</v>
      </c>
      <c r="I742"/>
      <c r="J742"/>
      <c r="K742"/>
      <c r="L742"/>
    </row>
    <row r="743" ht="19.5" customHeight="1" spans="1:12">
      <c r="A743" s="59" t="s">
        <v>2291</v>
      </c>
      <c r="B743" s="19">
        <v>307599</v>
      </c>
      <c r="C743" s="52"/>
      <c r="D743" s="39"/>
      <c r="G743" s="70" t="s">
        <v>2266</v>
      </c>
      <c r="H743" s="71">
        <v>348470</v>
      </c>
      <c r="I743"/>
      <c r="J743"/>
      <c r="K743"/>
      <c r="L743"/>
    </row>
    <row r="744" ht="19.5" customHeight="1" spans="1:12">
      <c r="A744" s="59" t="s">
        <v>2292</v>
      </c>
      <c r="B744" s="19">
        <v>359125</v>
      </c>
      <c r="D744" s="72"/>
      <c r="G744" s="70" t="s">
        <v>2269</v>
      </c>
      <c r="H744" s="71">
        <v>354231</v>
      </c>
      <c r="I744"/>
      <c r="J744"/>
      <c r="K744"/>
      <c r="L744"/>
    </row>
    <row r="745" ht="19.5" customHeight="1" spans="1:12">
      <c r="A745" s="59" t="s">
        <v>2293</v>
      </c>
      <c r="B745" s="19">
        <v>863470</v>
      </c>
      <c r="D745" s="72"/>
      <c r="G745" s="73" t="s">
        <v>2294</v>
      </c>
      <c r="H745" s="74">
        <f>SUM(H741:H744)</f>
        <v>818608</v>
      </c>
      <c r="I745"/>
      <c r="J745"/>
      <c r="K745"/>
      <c r="L745"/>
    </row>
    <row r="746" ht="19.5" customHeight="1" spans="1:12">
      <c r="A746" s="59" t="s">
        <v>2295</v>
      </c>
      <c r="B746" s="19">
        <v>148128</v>
      </c>
      <c r="D746" s="72"/>
      <c r="G746" s="73" t="s">
        <v>2284</v>
      </c>
      <c r="H746" s="75">
        <v>1199621.68</v>
      </c>
      <c r="I746"/>
      <c r="J746"/>
      <c r="K746"/>
      <c r="L746"/>
    </row>
    <row r="747" ht="19.5" customHeight="1" spans="1:12">
      <c r="A747" s="59" t="s">
        <v>2296</v>
      </c>
      <c r="B747" s="19">
        <v>3000694</v>
      </c>
      <c r="C747" s="53" t="s">
        <v>659</v>
      </c>
      <c r="D747" s="39">
        <v>1199622</v>
      </c>
      <c r="G747" s="76" t="s">
        <v>278</v>
      </c>
      <c r="H747" s="71">
        <f>SUM(H745:H746)</f>
        <v>2018229.68</v>
      </c>
      <c r="I747"/>
      <c r="J747"/>
      <c r="K747"/>
      <c r="L747"/>
    </row>
    <row r="748" ht="19.5" customHeight="1" spans="1:12">
      <c r="A748" s="77"/>
      <c r="B748" s="78"/>
      <c r="C748" s="53"/>
      <c r="D748" s="39"/>
      <c r="H748"/>
      <c r="I748"/>
      <c r="J748"/>
      <c r="K748"/>
      <c r="L748"/>
    </row>
    <row r="749" ht="19.5" customHeight="1" spans="1:12">
      <c r="A749" s="59" t="s">
        <v>2297</v>
      </c>
      <c r="B749" s="78">
        <f>SUM(B750:B751)</f>
        <v>653469</v>
      </c>
      <c r="C749" s="53" t="s">
        <v>598</v>
      </c>
      <c r="D749" s="39">
        <f>SUM(D750:D751)</f>
        <v>69350</v>
      </c>
      <c r="H749"/>
      <c r="I749"/>
      <c r="J749"/>
      <c r="K749"/>
      <c r="L749"/>
    </row>
    <row r="750" ht="19.5" customHeight="1" spans="1:12">
      <c r="A750" s="59" t="s">
        <v>2298</v>
      </c>
      <c r="B750" s="78">
        <v>242979</v>
      </c>
      <c r="C750" s="53" t="s">
        <v>602</v>
      </c>
      <c r="D750" s="39">
        <v>29808</v>
      </c>
      <c r="H750"/>
      <c r="I750"/>
      <c r="J750"/>
      <c r="K750"/>
      <c r="L750"/>
    </row>
    <row r="751" ht="19.5" customHeight="1" spans="1:12">
      <c r="A751" s="18" t="s">
        <v>2299</v>
      </c>
      <c r="B751" s="19">
        <v>410490</v>
      </c>
      <c r="C751" s="53" t="s">
        <v>606</v>
      </c>
      <c r="D751" s="39">
        <v>39542</v>
      </c>
      <c r="H751"/>
      <c r="I751"/>
      <c r="J751"/>
      <c r="K751"/>
      <c r="L751"/>
    </row>
    <row r="752" ht="19.5" customHeight="1" spans="1:12">
      <c r="A752" s="54" t="s">
        <v>2300</v>
      </c>
      <c r="B752" s="19">
        <v>300000</v>
      </c>
      <c r="C752" s="79"/>
      <c r="D752" s="39"/>
      <c r="H752"/>
      <c r="I752"/>
      <c r="J752"/>
      <c r="K752"/>
      <c r="L752"/>
    </row>
    <row r="753" ht="19.5" customHeight="1" spans="1:12">
      <c r="A753" s="54" t="s">
        <v>2301</v>
      </c>
      <c r="B753" s="19">
        <v>250000</v>
      </c>
      <c r="C753" s="53"/>
      <c r="D753" s="39"/>
      <c r="H753"/>
      <c r="I753"/>
      <c r="J753"/>
      <c r="K753"/>
      <c r="L753"/>
    </row>
    <row r="754" ht="19.5" customHeight="1" spans="1:11">
      <c r="A754" s="54" t="s">
        <v>2302</v>
      </c>
      <c r="B754" s="19">
        <v>1280000</v>
      </c>
      <c r="C754" s="80"/>
      <c r="D754" s="81"/>
      <c r="H754" s="82"/>
      <c r="I754" s="82"/>
      <c r="J754" s="87"/>
      <c r="K754" s="88"/>
    </row>
    <row r="755" ht="19.5" customHeight="1" spans="1:11">
      <c r="A755" s="54"/>
      <c r="B755" s="83"/>
      <c r="C755" s="80"/>
      <c r="D755" s="81"/>
      <c r="H755" s="82"/>
      <c r="I755" s="82"/>
      <c r="J755" s="87"/>
      <c r="K755" s="88"/>
    </row>
    <row r="756" ht="19.5" customHeight="1" spans="1:11">
      <c r="A756" s="54"/>
      <c r="B756" s="83"/>
      <c r="C756" s="80"/>
      <c r="D756" s="81"/>
      <c r="H756" s="82"/>
      <c r="I756" s="82"/>
      <c r="J756" s="87"/>
      <c r="K756" s="88"/>
    </row>
    <row r="757" ht="19.5" customHeight="1" spans="1:11">
      <c r="A757" s="54"/>
      <c r="B757" s="83"/>
      <c r="C757" s="80"/>
      <c r="D757" s="81"/>
      <c r="H757" s="82"/>
      <c r="I757" s="82"/>
      <c r="J757" s="87"/>
      <c r="K757" s="88"/>
    </row>
    <row r="758" ht="19.5" customHeight="1" spans="1:11">
      <c r="A758" s="54"/>
      <c r="B758" s="83"/>
      <c r="C758" s="80"/>
      <c r="D758" s="81"/>
      <c r="H758" s="82"/>
      <c r="I758" s="82"/>
      <c r="J758" s="87"/>
      <c r="K758" s="88"/>
    </row>
    <row r="759" ht="19.5" customHeight="1" spans="1:11">
      <c r="A759" s="54"/>
      <c r="B759" s="83"/>
      <c r="C759" s="80"/>
      <c r="D759" s="81"/>
      <c r="H759" s="82"/>
      <c r="I759" s="82"/>
      <c r="J759" s="87"/>
      <c r="K759" s="88"/>
    </row>
    <row r="760" ht="19.5" customHeight="1" spans="1:11">
      <c r="A760" s="54"/>
      <c r="B760" s="83"/>
      <c r="C760" s="80"/>
      <c r="D760" s="81"/>
      <c r="H760" s="82"/>
      <c r="I760" s="82"/>
      <c r="J760" s="87"/>
      <c r="K760" s="88"/>
    </row>
    <row r="761" ht="19.5" customHeight="1" spans="1:11">
      <c r="A761" s="54"/>
      <c r="B761" s="83"/>
      <c r="C761" s="80"/>
      <c r="D761" s="81"/>
      <c r="H761" s="82"/>
      <c r="I761" s="82"/>
      <c r="J761" s="87"/>
      <c r="K761" s="88"/>
    </row>
    <row r="762" ht="19.5" customHeight="1" spans="1:11">
      <c r="A762" s="54"/>
      <c r="B762" s="83"/>
      <c r="C762" s="80"/>
      <c r="D762" s="81"/>
      <c r="H762" s="82"/>
      <c r="I762" s="82"/>
      <c r="J762" s="87"/>
      <c r="K762" s="88"/>
    </row>
    <row r="763" ht="19.5" customHeight="1" spans="1:11">
      <c r="A763" s="54"/>
      <c r="B763" s="83"/>
      <c r="C763" s="80"/>
      <c r="D763" s="81"/>
      <c r="H763" s="82"/>
      <c r="I763" s="82"/>
      <c r="J763" s="87"/>
      <c r="K763" s="88"/>
    </row>
    <row r="764" ht="19.5" customHeight="1" spans="1:11">
      <c r="A764" s="54"/>
      <c r="B764" s="83"/>
      <c r="C764" s="80"/>
      <c r="D764" s="81"/>
      <c r="H764" s="82"/>
      <c r="I764" s="82"/>
      <c r="J764" s="87"/>
      <c r="K764" s="88"/>
    </row>
    <row r="765" ht="19.5" customHeight="1" spans="1:11">
      <c r="A765" s="54"/>
      <c r="B765" s="83"/>
      <c r="C765" s="80"/>
      <c r="D765" s="81"/>
      <c r="H765" s="82"/>
      <c r="I765" s="82"/>
      <c r="J765" s="87"/>
      <c r="K765" s="88"/>
    </row>
    <row r="766" ht="19.5" customHeight="1" spans="1:11">
      <c r="A766" s="54"/>
      <c r="B766" s="83"/>
      <c r="C766" s="80"/>
      <c r="D766" s="81"/>
      <c r="H766" s="82"/>
      <c r="I766" s="82"/>
      <c r="J766" s="87"/>
      <c r="K766" s="88"/>
    </row>
    <row r="767" ht="19.5" customHeight="1" spans="1:11">
      <c r="A767" s="54"/>
      <c r="B767" s="83"/>
      <c r="C767" s="80"/>
      <c r="D767" s="81"/>
      <c r="H767" s="82"/>
      <c r="I767" s="82"/>
      <c r="J767" s="87"/>
      <c r="K767" s="88"/>
    </row>
    <row r="768" ht="19.5" customHeight="1" spans="1:11">
      <c r="A768" s="54"/>
      <c r="B768" s="83"/>
      <c r="C768" s="80"/>
      <c r="D768" s="81"/>
      <c r="H768" s="82"/>
      <c r="I768" s="82"/>
      <c r="J768" s="87"/>
      <c r="K768" s="88"/>
    </row>
    <row r="769" ht="19.5" customHeight="1" spans="1:11">
      <c r="A769" s="54"/>
      <c r="B769" s="83"/>
      <c r="C769" s="80"/>
      <c r="D769" s="81"/>
      <c r="H769" s="82"/>
      <c r="I769" s="82"/>
      <c r="J769" s="87"/>
      <c r="K769" s="88"/>
    </row>
    <row r="770" ht="19.5" customHeight="1" spans="1:11">
      <c r="A770" s="54"/>
      <c r="B770" s="83"/>
      <c r="C770" s="80"/>
      <c r="D770" s="81"/>
      <c r="H770" s="82"/>
      <c r="I770" s="82"/>
      <c r="J770" s="87"/>
      <c r="K770" s="88"/>
    </row>
    <row r="771" ht="19.5" customHeight="1" spans="1:11">
      <c r="A771" s="54"/>
      <c r="B771" s="83"/>
      <c r="C771" s="80"/>
      <c r="D771" s="81"/>
      <c r="H771" s="82"/>
      <c r="I771" s="82"/>
      <c r="J771" s="87"/>
      <c r="K771" s="88"/>
    </row>
    <row r="772" ht="19.5" customHeight="1" spans="1:11">
      <c r="A772" s="43" t="s">
        <v>692</v>
      </c>
      <c r="B772" s="89">
        <f>SUM(B720,B721)</f>
        <v>17849861</v>
      </c>
      <c r="C772" s="45" t="s">
        <v>693</v>
      </c>
      <c r="D772" s="89">
        <f>SUM(D720:D721)</f>
        <v>17849861</v>
      </c>
      <c r="F772" s="90">
        <f>B772-D772</f>
        <v>0</v>
      </c>
      <c r="H772" s="91"/>
      <c r="I772" s="91"/>
      <c r="J772" s="94"/>
      <c r="K772" s="91"/>
    </row>
    <row r="773" ht="19.5" customHeight="1" spans="8:11">
      <c r="H773" s="3"/>
      <c r="I773" s="3"/>
      <c r="J773" s="3"/>
      <c r="K773" s="3"/>
    </row>
    <row r="774" ht="19.5" customHeight="1" spans="1:11">
      <c r="A774" s="92" t="s">
        <v>2303</v>
      </c>
      <c r="B774" s="93">
        <f>B772-H736</f>
        <v>12948621</v>
      </c>
      <c r="H774" s="3"/>
      <c r="I774" s="3"/>
      <c r="J774" s="3"/>
      <c r="K774" s="3"/>
    </row>
    <row r="775" ht="19.5" customHeight="1" spans="8:11">
      <c r="H775" s="3"/>
      <c r="I775" s="3"/>
      <c r="J775" s="3"/>
      <c r="K775" s="3"/>
    </row>
    <row r="776" ht="19.5" customHeight="1" spans="8:11">
      <c r="H776" s="3"/>
      <c r="I776" s="3"/>
      <c r="J776" s="3"/>
      <c r="K776" s="3"/>
    </row>
    <row r="777" ht="19.5" customHeight="1" spans="8:11">
      <c r="H777" s="3"/>
      <c r="I777" s="3"/>
      <c r="J777" s="3"/>
      <c r="K777" s="3"/>
    </row>
    <row r="778" ht="19.5" customHeight="1" spans="8:11">
      <c r="H778" s="3"/>
      <c r="I778" s="3"/>
      <c r="J778" s="3"/>
      <c r="K778" s="3"/>
    </row>
    <row r="779" ht="19.5" customHeight="1" spans="8:11">
      <c r="H779" s="3"/>
      <c r="I779" s="3"/>
      <c r="J779" s="3"/>
      <c r="K779" s="3"/>
    </row>
    <row r="780" ht="19.5" customHeight="1"/>
    <row r="781" ht="19.5" customHeight="1"/>
    <row r="782" ht="19.5" customHeight="1"/>
    <row r="783" ht="19.5" customHeight="1"/>
    <row r="784" ht="19.5" customHeight="1"/>
    <row r="785" ht="19.5" customHeight="1"/>
    <row r="786" ht="19.5" customHeight="1"/>
    <row r="787" ht="19.5" customHeight="1"/>
    <row r="788" ht="19.5" customHeight="1"/>
    <row r="789" ht="19.5" customHeight="1"/>
    <row r="790" ht="19.5" customHeight="1"/>
    <row r="791" ht="19.5" customHeight="1"/>
    <row r="792" ht="19.5" customHeight="1"/>
    <row r="793" ht="19.5" customHeight="1"/>
    <row r="794" ht="19.5" customHeight="1"/>
    <row r="795" ht="19.5" customHeight="1"/>
    <row r="796" ht="19.5" customHeight="1"/>
    <row r="797" ht="19.5" customHeight="1"/>
    <row r="798" ht="19.5" customHeight="1"/>
    <row r="799" ht="19.5" customHeight="1"/>
    <row r="800" ht="19.5" customHeight="1"/>
    <row r="801" ht="19.5" customHeight="1"/>
    <row r="802" ht="19.5" customHeight="1"/>
    <row r="803" ht="19.5" customHeight="1"/>
    <row r="804" ht="19.5" customHeight="1"/>
    <row r="805" ht="19.5" customHeight="1"/>
    <row r="806" ht="19.5" customHeight="1"/>
    <row r="807" ht="19.5" customHeight="1"/>
    <row r="808" ht="19.5" customHeight="1"/>
    <row r="809" ht="19.5" customHeight="1"/>
    <row r="810" ht="19.5" customHeight="1"/>
    <row r="811" ht="19.5" customHeight="1"/>
    <row r="812" ht="19.5" customHeight="1"/>
    <row r="813" ht="19.5" customHeight="1"/>
    <row r="814" ht="19.5" customHeight="1"/>
    <row r="815" ht="19.5" customHeight="1"/>
    <row r="816" ht="19.5" customHeight="1"/>
    <row r="817" ht="19.5" customHeight="1"/>
    <row r="818" ht="19.5" customHeight="1"/>
    <row r="819" ht="19.5" customHeight="1"/>
    <row r="820" ht="19.5" customHeight="1"/>
    <row r="821" ht="19.5" customHeight="1"/>
    <row r="822" ht="19.5" customHeight="1"/>
    <row r="823" ht="19.5" customHeight="1"/>
    <row r="824" ht="19.5" customHeight="1"/>
    <row r="825" ht="19.5" customHeight="1"/>
    <row r="826" ht="19.5" customHeight="1"/>
    <row r="827" ht="19.5" customHeight="1"/>
    <row r="828" ht="19.5" customHeight="1"/>
    <row r="829" ht="19.5" customHeight="1"/>
    <row r="830" ht="19.5" customHeight="1"/>
    <row r="831" ht="19.5" customHeight="1"/>
    <row r="832" ht="19.5" customHeight="1"/>
    <row r="833" ht="19.5" customHeight="1"/>
    <row r="834" ht="19.5" customHeight="1"/>
    <row r="835" ht="19.5" customHeight="1"/>
    <row r="836" ht="19.5" customHeight="1"/>
    <row r="837" ht="19.5" customHeight="1"/>
    <row r="838" ht="19.5" customHeight="1"/>
    <row r="839" ht="19.5" customHeight="1"/>
    <row r="840" ht="19.5" customHeight="1"/>
    <row r="841" ht="19.5" customHeight="1"/>
    <row r="842" ht="19.5" customHeight="1"/>
    <row r="843" ht="19.5" customHeight="1"/>
    <row r="844" ht="19.5" customHeight="1"/>
    <row r="845" ht="19.5" customHeight="1"/>
    <row r="846" ht="19.5" customHeight="1"/>
    <row r="847" ht="19.5" customHeight="1"/>
    <row r="848" ht="19.5" customHeight="1"/>
    <row r="849" ht="19.5" customHeight="1"/>
    <row r="850" ht="19.5" customHeight="1"/>
    <row r="851" ht="19.5" customHeight="1"/>
    <row r="852" ht="19.5" customHeight="1"/>
    <row r="853" ht="19.5" customHeight="1"/>
    <row r="854" ht="19.5" customHeight="1"/>
    <row r="855" ht="19.5" customHeight="1"/>
    <row r="856" ht="19.5" customHeight="1"/>
    <row r="857" ht="19.5" customHeight="1"/>
    <row r="858" ht="19.5" customHeight="1"/>
    <row r="859" ht="19.5" customHeight="1"/>
    <row r="860" ht="19.5" customHeight="1"/>
    <row r="861" ht="19.5" customHeight="1"/>
    <row r="862" ht="19.5" customHeight="1"/>
    <row r="863" ht="19.5" customHeight="1"/>
    <row r="864" ht="19.5" customHeight="1"/>
    <row r="865" ht="19.5" customHeight="1"/>
    <row r="866" ht="19.5" customHeight="1"/>
    <row r="867" ht="19.5" customHeight="1"/>
    <row r="868" ht="19.5" customHeight="1"/>
    <row r="869" ht="19.5" customHeight="1"/>
    <row r="870" ht="19.5" customHeight="1"/>
    <row r="871" ht="19.5" customHeight="1"/>
    <row r="872" ht="19.5" customHeight="1"/>
    <row r="873" ht="19.5" customHeight="1"/>
    <row r="874" ht="19.5" customHeight="1"/>
    <row r="875" ht="19.5" customHeight="1"/>
    <row r="876" ht="19.5" customHeight="1"/>
    <row r="877" ht="19.5" customHeight="1"/>
    <row r="878" ht="19.5" customHeight="1"/>
    <row r="879" ht="19.5" customHeight="1"/>
    <row r="880" ht="19.5" customHeight="1"/>
    <row r="881" ht="19.5" customHeight="1"/>
    <row r="882" ht="19.5" customHeight="1"/>
    <row r="883" ht="19.5" customHeight="1"/>
    <row r="884" ht="19.5" customHeight="1"/>
    <row r="885" ht="19.5" customHeight="1"/>
    <row r="886" ht="19.5" customHeight="1"/>
    <row r="887" ht="19.5" customHeight="1"/>
    <row r="888" ht="19.5" customHeight="1"/>
    <row r="889" ht="19.5" customHeight="1"/>
    <row r="890" ht="19.5" customHeight="1"/>
    <row r="891" ht="19.5" customHeight="1"/>
    <row r="892" ht="19.5" customHeight="1"/>
    <row r="893" ht="19.5" customHeight="1"/>
    <row r="894" ht="19.5" customHeight="1"/>
    <row r="895" ht="19.5" customHeight="1"/>
    <row r="896" ht="19.5" customHeight="1"/>
    <row r="897" ht="19.5" customHeight="1"/>
    <row r="898" ht="19.5" customHeight="1"/>
    <row r="899" ht="19.5" customHeight="1"/>
    <row r="900" ht="19.5" customHeight="1"/>
    <row r="901" ht="19.5" customHeight="1"/>
    <row r="902" ht="19.5" customHeight="1"/>
    <row r="903" ht="19.5" customHeight="1"/>
    <row r="904" ht="19.5" customHeight="1"/>
    <row r="905" ht="19.5" customHeight="1"/>
    <row r="906" ht="19.5" customHeight="1"/>
    <row r="907" ht="19.5" customHeight="1"/>
    <row r="908" ht="19.5" customHeight="1"/>
    <row r="909" ht="19.5" customHeight="1"/>
    <row r="910" ht="19.5" customHeight="1"/>
    <row r="911" ht="19.5" customHeight="1"/>
    <row r="912" ht="19.5" customHeight="1"/>
    <row r="913" ht="19.5" customHeight="1"/>
    <row r="914" ht="19.5" customHeight="1"/>
    <row r="915" ht="19.5" customHeight="1"/>
    <row r="916" ht="19.5" customHeight="1"/>
    <row r="917" ht="19.5" customHeight="1"/>
    <row r="918" ht="19.5" customHeight="1"/>
    <row r="919" ht="19.5" customHeight="1"/>
    <row r="920" ht="19.5" customHeight="1"/>
    <row r="921" ht="19.5" customHeight="1"/>
    <row r="922" ht="19.5" customHeight="1"/>
    <row r="923" ht="19.5" customHeight="1"/>
    <row r="924" ht="19.5" customHeight="1"/>
    <row r="925" ht="19.5" customHeight="1"/>
    <row r="926" ht="19.5" customHeight="1"/>
    <row r="927" ht="19.5" customHeight="1"/>
    <row r="928" ht="19.5" customHeight="1"/>
    <row r="929" ht="19.5" customHeight="1"/>
    <row r="930" ht="19.5" customHeight="1"/>
    <row r="931" ht="19.5" customHeight="1"/>
    <row r="932" ht="19.5" customHeight="1"/>
    <row r="933" ht="19.5" customHeight="1"/>
    <row r="934" ht="19.5" customHeight="1"/>
    <row r="935" ht="19.5" customHeight="1"/>
    <row r="936" ht="19.5" customHeight="1"/>
    <row r="937" ht="19.5" customHeight="1"/>
    <row r="938" ht="19.5" customHeight="1"/>
    <row r="939" ht="19.5" customHeight="1"/>
    <row r="940" ht="19.5" customHeight="1"/>
    <row r="941" ht="19.5" customHeight="1"/>
    <row r="942" ht="19.5" customHeight="1"/>
    <row r="943" ht="19.5" customHeight="1"/>
    <row r="944" ht="19.5" customHeight="1"/>
    <row r="945" ht="19.5" customHeight="1"/>
    <row r="946" ht="19.5" customHeight="1"/>
    <row r="947" ht="19.5" customHeight="1"/>
    <row r="948" ht="19.5" customHeight="1"/>
    <row r="949" ht="19.5" customHeight="1"/>
    <row r="950" ht="19.5" customHeight="1"/>
    <row r="951" ht="19.5" customHeight="1"/>
    <row r="952" ht="19.5" customHeight="1"/>
    <row r="953" ht="19.5" customHeight="1"/>
    <row r="954" ht="19.5" customHeight="1"/>
    <row r="955" ht="19.5" customHeight="1"/>
    <row r="956" ht="19.5" customHeight="1"/>
    <row r="957" ht="19.5" customHeight="1"/>
    <row r="958" ht="19.5" customHeight="1"/>
    <row r="959" ht="19.5" customHeight="1"/>
    <row r="960" ht="19.5" customHeight="1"/>
    <row r="961" ht="19.5" customHeight="1"/>
    <row r="962" ht="19.5" customHeight="1"/>
    <row r="963" ht="19.5" customHeight="1"/>
    <row r="964" ht="19.5" customHeight="1"/>
    <row r="965" ht="19.5" customHeight="1"/>
    <row r="966" ht="19.5" customHeight="1"/>
    <row r="967" ht="19.5" customHeight="1"/>
    <row r="968" ht="19.5" customHeight="1"/>
    <row r="969" ht="19.5" customHeight="1"/>
    <row r="970" ht="19.5" customHeight="1"/>
    <row r="971" ht="19.5" customHeight="1"/>
    <row r="972" ht="19.5" customHeight="1"/>
    <row r="973" ht="19.5" customHeight="1"/>
    <row r="974" ht="19.5" customHeight="1"/>
    <row r="975" ht="19.5" customHeight="1"/>
    <row r="976" ht="19.5" customHeight="1"/>
    <row r="977" ht="19.5" customHeight="1"/>
    <row r="978" ht="19.5" customHeight="1"/>
    <row r="979" ht="19.5" customHeight="1"/>
    <row r="980" ht="19.5" customHeight="1"/>
    <row r="981" ht="19.5" customHeight="1"/>
    <row r="982" ht="19.5" customHeight="1"/>
    <row r="983" ht="19.5" customHeight="1"/>
    <row r="984" ht="19.5" customHeight="1"/>
    <row r="985" ht="19.5" customHeight="1"/>
    <row r="986" ht="19.5" customHeight="1"/>
    <row r="987" ht="19.5" customHeight="1"/>
    <row r="988" ht="19.5" customHeight="1"/>
    <row r="989" ht="19.5" customHeight="1"/>
    <row r="990" ht="19.5" customHeight="1"/>
    <row r="991" ht="19.5" customHeight="1"/>
    <row r="992" ht="19.5" customHeight="1"/>
    <row r="993" ht="19.5" customHeight="1"/>
    <row r="994" ht="19.5" customHeight="1"/>
    <row r="995" ht="19.5" customHeight="1"/>
    <row r="996" ht="19.5" customHeight="1"/>
    <row r="997" ht="19.5" customHeight="1"/>
    <row r="998" ht="19.5" customHeight="1"/>
    <row r="999" ht="19.5" customHeight="1"/>
    <row r="1000" ht="19.5" customHeight="1"/>
    <row r="1001" ht="19.5" customHeight="1"/>
    <row r="1002" ht="19.5" customHeight="1"/>
    <row r="1003" ht="19.5" customHeight="1"/>
    <row r="1004" ht="19.5" customHeight="1"/>
    <row r="1005" ht="19.5" customHeight="1"/>
    <row r="1006" ht="19.5" customHeight="1"/>
    <row r="1007" ht="19.5" customHeight="1"/>
    <row r="1008" ht="19.5" customHeight="1"/>
    <row r="1009" ht="19.5" customHeight="1"/>
    <row r="1010" ht="19.5" customHeight="1"/>
    <row r="1011" ht="19.5" customHeight="1"/>
    <row r="1012" ht="19.5" customHeight="1"/>
    <row r="1013" ht="19.5" customHeight="1"/>
    <row r="1014" ht="19.5" customHeight="1"/>
    <row r="1015" ht="19.5" customHeight="1"/>
    <row r="1016" ht="19.5" customHeight="1"/>
    <row r="1017" ht="19.5" customHeight="1"/>
    <row r="1018" ht="19.5" customHeight="1"/>
    <row r="1019" ht="19.5" customHeight="1"/>
    <row r="1020" ht="19.5" customHeight="1"/>
    <row r="1021" ht="19.5" customHeight="1"/>
    <row r="1022" ht="19.5" customHeight="1"/>
    <row r="1023" ht="19.5" customHeight="1"/>
    <row r="1024" ht="19.5" customHeight="1"/>
    <row r="1025" ht="19.5" customHeight="1"/>
    <row r="1026" ht="19.5" customHeight="1"/>
    <row r="1027" ht="19.5" customHeight="1"/>
    <row r="1028" ht="19.5" customHeight="1"/>
    <row r="1029" ht="19.5" customHeight="1"/>
    <row r="1030" ht="19.5" customHeight="1"/>
    <row r="1031" ht="19.5" customHeight="1"/>
    <row r="1032" ht="19.5" customHeight="1"/>
    <row r="1033" ht="19.5" customHeight="1"/>
    <row r="1034" ht="19.5" customHeight="1"/>
    <row r="1035" ht="19.5" customHeight="1"/>
    <row r="1036" ht="19.5" customHeight="1"/>
    <row r="1037" ht="19.5" customHeight="1"/>
    <row r="1038" ht="19.5" customHeight="1"/>
    <row r="1039" ht="19.5" customHeight="1"/>
    <row r="1040" ht="19.5" customHeight="1"/>
    <row r="1041" ht="19.5" customHeight="1"/>
    <row r="1042" ht="19.5" customHeight="1"/>
    <row r="1043" ht="19.5" customHeight="1"/>
    <row r="1044" ht="19.5" customHeight="1"/>
    <row r="1045" ht="19.5" customHeight="1"/>
    <row r="1046" ht="19.5" customHeight="1"/>
    <row r="1047" ht="19.5" customHeight="1"/>
    <row r="1048" ht="19.5" customHeight="1"/>
    <row r="1049" ht="19.5" customHeight="1"/>
    <row r="1050" ht="19.5" customHeight="1"/>
    <row r="1051" ht="19.5" customHeight="1"/>
    <row r="1052" ht="19.5" customHeight="1"/>
    <row r="1053" ht="19.5" customHeight="1"/>
    <row r="1054" ht="19.5" customHeight="1"/>
    <row r="1055" ht="19.5" customHeight="1"/>
    <row r="1056" ht="19.5" customHeight="1"/>
    <row r="1057" ht="19.5" customHeight="1"/>
    <row r="1058" ht="19.5" customHeight="1"/>
    <row r="1059" ht="19.5" customHeight="1"/>
    <row r="1060" ht="19.5" customHeight="1"/>
    <row r="1061" ht="19.5" customHeight="1"/>
    <row r="1062" ht="19.5" customHeight="1"/>
    <row r="1063" ht="19.5" customHeight="1"/>
    <row r="1064" ht="19.5" customHeight="1"/>
    <row r="1065" ht="19.5" customHeight="1"/>
    <row r="1066" ht="19.5" customHeight="1"/>
    <row r="1067" ht="19.5" customHeight="1"/>
    <row r="1068" ht="19.5" customHeight="1"/>
    <row r="1069" ht="19.5" customHeight="1"/>
    <row r="1070" ht="19.5" customHeight="1"/>
    <row r="1071" ht="19.5" customHeight="1"/>
    <row r="1072" ht="19.5" customHeight="1"/>
    <row r="1073" ht="19.5" customHeight="1"/>
    <row r="1074" ht="19.5" customHeight="1"/>
    <row r="1075" ht="19.5" customHeight="1"/>
    <row r="1076" ht="19.5" customHeight="1"/>
    <row r="1077" ht="19.5" customHeight="1"/>
    <row r="1078" ht="19.5" customHeight="1"/>
    <row r="1079" ht="19.5" customHeight="1"/>
    <row r="1080" ht="19.5" customHeight="1"/>
    <row r="1081" ht="19.5" customHeight="1"/>
    <row r="1082" ht="19.5" customHeight="1"/>
    <row r="1083" ht="19.5" customHeight="1"/>
    <row r="1084" ht="19.5" customHeight="1"/>
    <row r="1085" ht="19.5" customHeight="1"/>
    <row r="1086" ht="19.5" customHeight="1"/>
    <row r="1087" ht="19.5" customHeight="1"/>
    <row r="1088" ht="19.5" customHeight="1"/>
    <row r="1089" ht="19.5" customHeight="1"/>
    <row r="1090" ht="19.5" customHeight="1"/>
    <row r="1091" ht="19.5" customHeight="1"/>
    <row r="1092" ht="19.5" customHeight="1"/>
    <row r="1093" ht="19.5" customHeight="1"/>
    <row r="1094" ht="19.5" customHeight="1"/>
    <row r="1095" ht="19.5" customHeight="1"/>
    <row r="1096" ht="19.5" customHeight="1"/>
    <row r="1097" ht="19.5" customHeight="1"/>
    <row r="1098" ht="19.5" customHeight="1"/>
    <row r="1099" ht="19.5" customHeight="1"/>
    <row r="1100" ht="19.5" customHeight="1"/>
    <row r="1101" ht="19.5" customHeight="1"/>
    <row r="1102" ht="19.5" customHeight="1"/>
    <row r="1103" ht="19.5" customHeight="1"/>
    <row r="1104" ht="19.5" customHeight="1"/>
    <row r="1105" ht="19.5" customHeight="1"/>
    <row r="1106" ht="19.5" customHeight="1"/>
    <row r="1107" ht="19.5" customHeight="1"/>
    <row r="1108" ht="19.5" customHeight="1"/>
    <row r="1109" ht="19.5" customHeight="1"/>
    <row r="1110" ht="19.5" customHeight="1"/>
    <row r="1111" ht="19.5" customHeight="1"/>
    <row r="1112" ht="19.5" customHeight="1"/>
    <row r="1113" ht="19.5" customHeight="1"/>
    <row r="1114" ht="19.5" customHeight="1"/>
    <row r="1115" ht="19.5" customHeight="1"/>
    <row r="1116" ht="19.5" customHeight="1"/>
    <row r="1117" ht="19.5" customHeight="1"/>
    <row r="1118" ht="19.5" customHeight="1"/>
    <row r="1119" ht="19.5" customHeight="1"/>
    <row r="1120" ht="19.5" customHeight="1"/>
    <row r="1121" ht="19.5" customHeight="1"/>
    <row r="1122" ht="19.5" customHeight="1"/>
    <row r="1123" ht="19.5" customHeight="1"/>
    <row r="1124" ht="19.5" customHeight="1"/>
    <row r="1125" ht="19.5" customHeight="1"/>
    <row r="1126" ht="19.5" customHeight="1"/>
    <row r="1127" ht="19.5" customHeight="1"/>
    <row r="1128" ht="19.5" customHeight="1"/>
    <row r="1129" ht="19.5" customHeight="1"/>
    <row r="1130" ht="19.5" customHeight="1"/>
    <row r="1131" ht="19.5" customHeight="1"/>
    <row r="1132" ht="19.5" customHeight="1"/>
    <row r="1133" ht="19.5" customHeight="1"/>
    <row r="1134" ht="19.5" customHeight="1"/>
    <row r="1135" ht="19.5" customHeight="1"/>
    <row r="1136" ht="19.5" customHeight="1"/>
    <row r="1137" ht="19.5" customHeight="1"/>
    <row r="1138" ht="19.5" customHeight="1"/>
    <row r="1139" ht="19.5" customHeight="1"/>
    <row r="1140" ht="19.5" customHeight="1"/>
    <row r="1141" ht="19.5" customHeight="1"/>
    <row r="1142" ht="19.5" customHeight="1"/>
    <row r="1143" ht="19.5" customHeight="1"/>
    <row r="1144" ht="19.5" customHeight="1"/>
    <row r="1145" ht="19.5" customHeight="1"/>
    <row r="1146" ht="19.5" customHeight="1"/>
    <row r="1147" ht="19.5" customHeight="1"/>
    <row r="1148" ht="19.5" customHeight="1"/>
    <row r="1149" ht="19.5" customHeight="1"/>
    <row r="1150" ht="19.5" customHeight="1"/>
    <row r="1151" ht="19.5" customHeight="1"/>
    <row r="1152" ht="19.5" customHeight="1"/>
    <row r="1153" ht="19.5" customHeight="1"/>
    <row r="1154" ht="19.5" customHeight="1"/>
    <row r="1155" ht="19.5" customHeight="1"/>
    <row r="1156" ht="19.5" customHeight="1"/>
    <row r="1157" ht="19.5" customHeight="1"/>
    <row r="1158" ht="19.5" customHeight="1"/>
    <row r="1159" ht="19.5" customHeight="1"/>
    <row r="1160" ht="19.5" customHeight="1"/>
    <row r="1161" ht="19.5" customHeight="1"/>
    <row r="1162" ht="19.5" customHeight="1"/>
    <row r="1163" ht="19.5" customHeight="1"/>
    <row r="1164" ht="19.5" customHeight="1"/>
    <row r="1165" ht="19.5" customHeight="1"/>
    <row r="1166" ht="19.5" customHeight="1"/>
    <row r="1167" ht="19.5" customHeight="1"/>
    <row r="1168" ht="19.5" customHeight="1"/>
    <row r="1169" ht="19.5" customHeight="1"/>
    <row r="1170" ht="19.5" customHeight="1"/>
    <row r="1171" ht="19.5" customHeight="1"/>
    <row r="1172" ht="19.5" customHeight="1"/>
    <row r="1173" ht="19.5" customHeight="1"/>
    <row r="1174" ht="19.5" customHeight="1"/>
    <row r="1175" ht="19.5" customHeight="1"/>
    <row r="1176" ht="19.5" customHeight="1"/>
    <row r="1177" ht="19.5" customHeight="1"/>
    <row r="1178" ht="19.5" customHeight="1"/>
    <row r="1179" ht="19.5" customHeight="1"/>
    <row r="1180" ht="19.5" customHeight="1"/>
    <row r="1181" ht="19.5" customHeight="1"/>
    <row r="1182" ht="19.5" customHeight="1"/>
    <row r="1183" ht="19.5" customHeight="1"/>
    <row r="1184" ht="19.5" customHeight="1"/>
    <row r="1185" ht="19.5" customHeight="1"/>
    <row r="1186" ht="19.5" customHeight="1"/>
    <row r="1187" ht="19.5" customHeight="1"/>
    <row r="1188" ht="19.5" customHeight="1"/>
    <row r="1189" ht="19.5" customHeight="1"/>
    <row r="1190" ht="19.5" customHeight="1"/>
    <row r="1191" ht="19.5" customHeight="1"/>
    <row r="1192" ht="19.5" customHeight="1"/>
    <row r="1193" ht="19.5" customHeight="1"/>
    <row r="1194" ht="19.5" customHeight="1"/>
    <row r="1195" ht="19.5" customHeight="1"/>
    <row r="1196" ht="19.5" customHeight="1"/>
    <row r="1197" ht="19.5" customHeight="1"/>
    <row r="1198" ht="19.5" customHeight="1"/>
    <row r="1199" ht="19.5" customHeight="1"/>
    <row r="1200" ht="19.5" customHeight="1"/>
    <row r="1201" ht="19.5" customHeight="1"/>
    <row r="1202" ht="19.5" customHeight="1"/>
    <row r="1203" ht="19.5" customHeight="1"/>
    <row r="1204" ht="19.5" customHeight="1"/>
    <row r="1205" ht="19.5" customHeight="1"/>
    <row r="1206" ht="19.5" customHeight="1"/>
    <row r="1207" ht="19.5" customHeight="1"/>
    <row r="1208" ht="19.5" customHeight="1"/>
    <row r="1209" ht="19.5" customHeight="1"/>
    <row r="1210" ht="19.5" customHeight="1"/>
    <row r="1211" ht="19.5" customHeight="1"/>
    <row r="1212" ht="19.5" customHeight="1"/>
    <row r="1213" ht="19.5" customHeight="1"/>
    <row r="1214" ht="19.5" customHeight="1"/>
    <row r="1215" ht="19.5" customHeight="1"/>
    <row r="1216" ht="19.5" customHeight="1"/>
    <row r="1217" ht="19.5" customHeight="1"/>
    <row r="1218" ht="19.5" customHeight="1"/>
    <row r="1219" ht="19.5" customHeight="1"/>
    <row r="1220" ht="19.5" customHeight="1"/>
    <row r="1221" ht="19.5" customHeight="1"/>
    <row r="1222" ht="19.5" customHeight="1"/>
    <row r="1223" ht="19.5" customHeight="1"/>
    <row r="1224" ht="19.5" customHeight="1"/>
    <row r="1225" ht="19.5" customHeight="1"/>
    <row r="1226" ht="19.5" customHeight="1"/>
    <row r="1227" ht="19.5" customHeight="1"/>
    <row r="1228" ht="19.5" customHeight="1"/>
    <row r="1229" ht="19.5" customHeight="1"/>
    <row r="1230" ht="19.5" customHeight="1"/>
    <row r="1231" ht="19.5" customHeight="1"/>
    <row r="1232" ht="19.5" customHeight="1"/>
    <row r="1233" ht="19.5" customHeight="1"/>
    <row r="1234" ht="19.5" customHeight="1"/>
    <row r="1235" ht="19.5" customHeight="1"/>
    <row r="1236" ht="19.5" customHeight="1"/>
    <row r="1237" ht="19.5" customHeight="1"/>
    <row r="1238" ht="19.5" customHeight="1"/>
    <row r="1239" ht="19.5" customHeight="1"/>
    <row r="1240" ht="19.5" customHeight="1"/>
    <row r="1241" ht="19.5" customHeight="1"/>
    <row r="1242" ht="19.5" customHeight="1"/>
    <row r="1243" ht="19.5" customHeight="1"/>
    <row r="1244" ht="19.5" customHeight="1"/>
    <row r="1245" ht="19.5" customHeight="1"/>
    <row r="1246" ht="19.5" customHeight="1"/>
    <row r="1247" ht="19.5" customHeight="1"/>
    <row r="1248" ht="19.5" customHeight="1"/>
    <row r="1249" ht="19.5" customHeight="1"/>
    <row r="1250" ht="19.5" customHeight="1"/>
    <row r="1251" ht="19.5" customHeight="1"/>
    <row r="1252" ht="19.5" customHeight="1"/>
    <row r="1253" ht="19.5" customHeight="1"/>
    <row r="1254" ht="19.5" customHeight="1"/>
    <row r="1255" ht="19.5" customHeight="1"/>
    <row r="1256" ht="19.5" customHeight="1"/>
    <row r="1257" ht="19.5" customHeight="1"/>
    <row r="1258" ht="19.5" customHeight="1"/>
    <row r="1259" ht="19.5" customHeight="1"/>
    <row r="1260" ht="19.5" customHeight="1"/>
    <row r="1261" ht="19.5" customHeight="1"/>
    <row r="1262" ht="19.5" customHeight="1"/>
    <row r="1263" ht="19.5" customHeight="1"/>
    <row r="1264" ht="19.5" customHeight="1"/>
    <row r="1265" ht="19.5" customHeight="1"/>
    <row r="1266" ht="19.5" customHeight="1"/>
    <row r="1267" ht="19.5" customHeight="1"/>
    <row r="1268" ht="19.5" customHeight="1"/>
    <row r="1269" ht="19.5" customHeight="1"/>
    <row r="1270" ht="19.5" customHeight="1"/>
    <row r="1271" ht="19.5" customHeight="1"/>
    <row r="1272" ht="19.5" customHeight="1"/>
    <row r="1273" ht="19.5" customHeight="1"/>
    <row r="1274" ht="19.5" customHeight="1"/>
    <row r="1275" ht="19.5" customHeight="1"/>
    <row r="1276" ht="19.5" customHeight="1"/>
    <row r="1277" ht="19.5" customHeight="1"/>
    <row r="1278" ht="19.5" customHeight="1"/>
    <row r="1279" ht="19.5" customHeight="1"/>
    <row r="1280" ht="19.5" customHeight="1"/>
    <row r="1281" ht="19.5" customHeight="1"/>
    <row r="1282" ht="19.5" customHeight="1"/>
    <row r="1283" ht="19.5" customHeight="1"/>
    <row r="1284" ht="19.5" customHeight="1"/>
    <row r="1285" ht="19.5" customHeight="1"/>
    <row r="1286" ht="19.5" customHeight="1"/>
    <row r="1287" ht="19.5" customHeight="1"/>
    <row r="1288" ht="19.5" customHeight="1"/>
    <row r="1289" ht="19.5" customHeight="1"/>
    <row r="1290" ht="19.5" customHeight="1"/>
    <row r="1291" ht="19.5" customHeight="1"/>
    <row r="1292" ht="19.5" customHeight="1"/>
    <row r="1293" ht="19.5" customHeight="1"/>
    <row r="1294" ht="19.5" customHeight="1"/>
    <row r="1295" ht="19.5" customHeight="1"/>
    <row r="1296" ht="19.5" customHeight="1"/>
    <row r="1297" ht="19.5" customHeight="1"/>
    <row r="1298" ht="19.5" customHeight="1"/>
    <row r="1299" ht="19.5" customHeight="1"/>
    <row r="1300" ht="19.5" customHeight="1"/>
    <row r="1301" ht="19.5" customHeight="1"/>
    <row r="1302" ht="19.5" customHeight="1"/>
    <row r="1303" ht="19.5" customHeight="1"/>
    <row r="1304" ht="19.5" customHeight="1"/>
    <row r="1305" ht="19.5" customHeight="1"/>
    <row r="1306" ht="19.5" customHeight="1"/>
    <row r="1307" ht="19.5" customHeight="1"/>
    <row r="1308" ht="19.5" customHeight="1"/>
    <row r="1309" ht="19.5" customHeight="1"/>
    <row r="1310" ht="19.5" customHeight="1"/>
    <row r="1311" ht="19.5" customHeight="1"/>
    <row r="1312" ht="19.5" customHeight="1"/>
    <row r="1313" ht="19.5" customHeight="1"/>
    <row r="1314" ht="19.5" customHeight="1"/>
    <row r="1315" ht="19.5" customHeight="1"/>
    <row r="1316" ht="19.5" customHeight="1"/>
    <row r="1317" ht="19.5" customHeight="1"/>
    <row r="1318" ht="19.5" customHeight="1"/>
    <row r="1319" ht="19.5" customHeight="1"/>
    <row r="1320" ht="19.5" customHeight="1"/>
    <row r="1321" ht="19.5" customHeight="1"/>
    <row r="1322" ht="19.5" customHeight="1"/>
    <row r="1323" ht="19.5" customHeight="1"/>
    <row r="1324" ht="19.5" customHeight="1"/>
    <row r="1325" ht="19.5" customHeight="1"/>
    <row r="1326" ht="19.5" customHeight="1"/>
    <row r="1327" ht="19.5" customHeight="1"/>
    <row r="1328" ht="19.5" customHeight="1"/>
    <row r="1329" ht="19.5" customHeight="1"/>
    <row r="1330" ht="19.5" customHeight="1"/>
    <row r="1331" ht="19.5" customHeight="1"/>
    <row r="1332" ht="19.5" customHeight="1"/>
    <row r="1333" ht="19.5" customHeight="1"/>
    <row r="1334" ht="19.5" customHeight="1"/>
    <row r="1335" ht="19.5" customHeight="1"/>
    <row r="1336" ht="19.5" customHeight="1"/>
    <row r="1337" ht="19.5" customHeight="1"/>
    <row r="1338" ht="19.5" customHeight="1"/>
    <row r="1339" ht="19.5" customHeight="1"/>
    <row r="1340" ht="19.5" customHeight="1"/>
    <row r="1341" ht="19.5" customHeight="1"/>
    <row r="1342" ht="19.5" customHeight="1"/>
    <row r="1343" ht="19.5" customHeight="1"/>
    <row r="1344" ht="19.5" customHeight="1"/>
    <row r="1345" ht="19.5" customHeight="1"/>
    <row r="1346" ht="19.5" customHeight="1"/>
    <row r="1347" ht="19.5" customHeight="1"/>
    <row r="1348" ht="19.5" customHeight="1"/>
    <row r="1349" ht="19.5" customHeight="1"/>
    <row r="1350" ht="19.5" customHeight="1"/>
    <row r="1351" ht="19.5" customHeight="1"/>
    <row r="1352" ht="19.5" customHeight="1"/>
    <row r="1353" ht="19.5" customHeight="1"/>
    <row r="1354" ht="19.5" customHeight="1"/>
    <row r="1355" ht="19.5" customHeight="1"/>
    <row r="1356" ht="19.5" customHeight="1"/>
    <row r="1357" ht="19.5" customHeight="1"/>
    <row r="1358" ht="19.5" customHeight="1"/>
    <row r="1359" ht="19.5" customHeight="1"/>
    <row r="1360" ht="19.5" customHeight="1"/>
    <row r="1361" ht="19.5" customHeight="1"/>
    <row r="1362" ht="19.5" customHeight="1"/>
    <row r="1363" ht="19.5" customHeight="1"/>
    <row r="1364" ht="19.5" customHeight="1"/>
    <row r="1365" ht="19.5" customHeight="1"/>
    <row r="1366" ht="19.5" customHeight="1"/>
    <row r="1367" ht="19.5" customHeight="1"/>
    <row r="1368" ht="19.5" customHeight="1"/>
    <row r="1369" ht="19.5" customHeight="1"/>
    <row r="1370" ht="19.5" customHeight="1"/>
    <row r="1371" ht="19.5" customHeight="1"/>
    <row r="1372" ht="19.5" customHeight="1"/>
    <row r="1373" ht="19.5" customHeight="1"/>
    <row r="1374" ht="19.5" customHeight="1"/>
    <row r="1375" ht="19.5" customHeight="1"/>
    <row r="1376" ht="19.5" customHeight="1"/>
    <row r="1377" ht="19.5" customHeight="1"/>
    <row r="1378" ht="19.5" customHeight="1"/>
    <row r="1379" ht="19.5" customHeight="1"/>
    <row r="1380" ht="19.5" customHeight="1"/>
    <row r="1381" ht="19.5" customHeight="1"/>
    <row r="1382" ht="19.5" customHeight="1"/>
    <row r="1383" ht="19.5" customHeight="1"/>
    <row r="1384" ht="19.5" customHeight="1"/>
    <row r="1385" ht="19.5" customHeight="1"/>
    <row r="1386" ht="19.5" customHeight="1"/>
    <row r="1387" ht="19.5" customHeight="1"/>
    <row r="1388" ht="19.5" customHeight="1"/>
    <row r="1389" ht="19.5" customHeight="1"/>
    <row r="1390" ht="19.5" customHeight="1"/>
    <row r="1391" ht="19.5" customHeight="1"/>
    <row r="1392" ht="19.5" customHeight="1"/>
    <row r="1393" ht="19.5" customHeight="1"/>
    <row r="1394" ht="19.5" customHeight="1"/>
    <row r="1395" ht="19.5" customHeight="1"/>
    <row r="1396" ht="19.5" customHeight="1"/>
    <row r="1397" ht="19.5" customHeight="1"/>
    <row r="1398" ht="19.5" customHeight="1"/>
    <row r="1399" ht="19.5" customHeight="1"/>
    <row r="1400" ht="19.5" customHeight="1"/>
    <row r="1401" ht="19.5" customHeight="1"/>
    <row r="1402" ht="19.5" customHeight="1"/>
    <row r="1403" ht="19.5" customHeight="1"/>
    <row r="1404" ht="19.5" customHeight="1"/>
    <row r="1405" ht="19.5" customHeight="1"/>
    <row r="1406" ht="19.5" customHeight="1"/>
    <row r="1407" ht="19.5" customHeight="1"/>
    <row r="1408" ht="19.5" customHeight="1"/>
    <row r="1409" ht="19.5" customHeight="1"/>
    <row r="1410" ht="19.5" customHeight="1"/>
    <row r="1411" ht="19.5" customHeight="1"/>
    <row r="1412" ht="19.5" customHeight="1"/>
    <row r="1413" ht="19.5" customHeight="1"/>
    <row r="1414" ht="19.5" customHeight="1"/>
    <row r="1415" ht="19.5" customHeight="1"/>
    <row r="1416" ht="19.5" customHeight="1"/>
    <row r="1417" ht="19.5" customHeight="1"/>
    <row r="1418" ht="19.5" customHeight="1"/>
    <row r="1419" ht="19.5" customHeight="1"/>
    <row r="1420" ht="19.5" customHeight="1"/>
    <row r="1421" ht="19.5" customHeight="1"/>
    <row r="1422" ht="19.5" customHeight="1"/>
    <row r="1423" ht="19.5" customHeight="1"/>
    <row r="1424" ht="19.5" customHeight="1"/>
    <row r="1425" ht="19.5" customHeight="1"/>
    <row r="1426" ht="19.5" customHeight="1"/>
    <row r="1427" ht="19.5" customHeight="1"/>
    <row r="1428" ht="19.5" customHeight="1"/>
    <row r="1429" ht="19.5" customHeight="1"/>
    <row r="1430" ht="19.5" customHeight="1"/>
    <row r="1431" ht="19.5" customHeight="1"/>
    <row r="1432" ht="19.5" customHeight="1"/>
    <row r="1433" ht="19.5" customHeight="1"/>
    <row r="1434" ht="19.5" customHeight="1"/>
    <row r="1435" ht="19.5" customHeight="1"/>
    <row r="1436" ht="19.5" customHeight="1"/>
    <row r="1437" ht="19.5" customHeight="1"/>
    <row r="1438" ht="19.5" customHeight="1"/>
    <row r="1439" ht="19.5" customHeight="1"/>
    <row r="1440" ht="19.5" customHeight="1"/>
    <row r="1441" ht="19.5" customHeight="1"/>
    <row r="1442" ht="19.5" customHeight="1"/>
    <row r="1443" ht="19.5" customHeight="1"/>
    <row r="1444" ht="19.5" customHeight="1"/>
    <row r="1445" ht="19.5" customHeight="1"/>
    <row r="1446" ht="19.5" customHeight="1"/>
    <row r="1447" ht="19.5" customHeight="1"/>
    <row r="1448" ht="19.5" customHeight="1"/>
    <row r="1449" ht="19.5" customHeight="1"/>
    <row r="1450" ht="19.5" customHeight="1"/>
    <row r="1451" ht="19.5" customHeight="1"/>
    <row r="1452" ht="19.5" customHeight="1"/>
    <row r="1453" ht="19.5" customHeight="1"/>
    <row r="1454" ht="19.5" customHeight="1"/>
  </sheetData>
  <autoFilter ref="H4:I716"/>
  <mergeCells count="3">
    <mergeCell ref="A1:D1"/>
    <mergeCell ref="A3:B3"/>
    <mergeCell ref="C3:D3"/>
  </mergeCells>
  <printOptions horizontalCentered="1" verticalCentered="1"/>
  <pageMargins left="0.590277777777778" right="0.511805555555556" top="0.826388888888889" bottom="0.707638888888889" header="0.511805555555556" footer="0.313888888888889"/>
  <pageSetup paperSize="9" orientation="portrait" verticalDpi="300"/>
  <headerFooter alignWithMargins="0">
    <oddFooter>&amp;C- &amp;P -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80"/>
  <sheetViews>
    <sheetView showGridLines="0" showZeros="0" workbookViewId="0">
      <selection activeCell="B5" sqref="B5"/>
    </sheetView>
  </sheetViews>
  <sheetFormatPr defaultColWidth="9" defaultRowHeight="14.25" outlineLevelCol="4"/>
  <cols>
    <col min="1" max="1" width="32.625" customWidth="1"/>
    <col min="2" max="2" width="15.625" customWidth="1"/>
    <col min="3" max="3" width="13.75" hidden="1" customWidth="1"/>
    <col min="4" max="4" width="14.625" customWidth="1"/>
    <col min="5" max="5" width="13.75" customWidth="1"/>
  </cols>
  <sheetData>
    <row r="1" ht="26.25" customHeight="1" spans="1:5">
      <c r="A1" s="301" t="s">
        <v>30</v>
      </c>
      <c r="B1" s="301"/>
      <c r="C1" s="301"/>
      <c r="D1" s="301"/>
      <c r="E1" s="301"/>
    </row>
    <row r="2" ht="26.25" customHeight="1" spans="1:5">
      <c r="A2" s="302" t="s">
        <v>1</v>
      </c>
      <c r="B2" s="302"/>
      <c r="C2" s="302"/>
      <c r="D2" s="302"/>
      <c r="E2" s="302"/>
    </row>
    <row r="3" ht="45" customHeight="1" spans="1:5">
      <c r="A3" s="163" t="s">
        <v>2</v>
      </c>
      <c r="B3" s="163" t="s">
        <v>3</v>
      </c>
      <c r="C3" s="163" t="s">
        <v>31</v>
      </c>
      <c r="D3" s="163" t="s">
        <v>4</v>
      </c>
      <c r="E3" s="163" t="s">
        <v>5</v>
      </c>
    </row>
    <row r="4" ht="23.25" customHeight="1" spans="1:5">
      <c r="A4" s="253" t="s">
        <v>32</v>
      </c>
      <c r="B4" s="260">
        <v>44669</v>
      </c>
      <c r="C4" s="260"/>
      <c r="D4" s="303">
        <v>43729</v>
      </c>
      <c r="E4" s="304">
        <f>100*(D4/B4-1)</f>
        <v>-2.1</v>
      </c>
    </row>
    <row r="5" ht="23.25" customHeight="1" spans="1:5">
      <c r="A5" s="253" t="s">
        <v>33</v>
      </c>
      <c r="B5" s="260">
        <v>0</v>
      </c>
      <c r="C5" s="260"/>
      <c r="D5" s="257">
        <v>0</v>
      </c>
      <c r="E5" s="304" t="s">
        <v>12</v>
      </c>
    </row>
    <row r="6" ht="23.25" customHeight="1" spans="1:5">
      <c r="A6" s="253" t="s">
        <v>34</v>
      </c>
      <c r="B6" s="260">
        <v>260</v>
      </c>
      <c r="C6" s="260"/>
      <c r="D6" s="257">
        <v>314</v>
      </c>
      <c r="E6" s="304">
        <f t="shared" ref="E6:E26" si="0">100*(D6/B6-1)</f>
        <v>20.8</v>
      </c>
    </row>
    <row r="7" ht="23.25" customHeight="1" spans="1:5">
      <c r="A7" s="253" t="s">
        <v>35</v>
      </c>
      <c r="B7" s="260">
        <v>41114</v>
      </c>
      <c r="C7" s="260"/>
      <c r="D7" s="257">
        <v>49848</v>
      </c>
      <c r="E7" s="304">
        <f t="shared" si="0"/>
        <v>21.2</v>
      </c>
    </row>
    <row r="8" ht="23.25" customHeight="1" spans="1:5">
      <c r="A8" s="253" t="s">
        <v>36</v>
      </c>
      <c r="B8" s="260">
        <v>78968</v>
      </c>
      <c r="C8" s="260"/>
      <c r="D8" s="303">
        <v>87244</v>
      </c>
      <c r="E8" s="304">
        <f t="shared" si="0"/>
        <v>10.5</v>
      </c>
    </row>
    <row r="9" ht="23.25" customHeight="1" spans="1:5">
      <c r="A9" s="253" t="s">
        <v>37</v>
      </c>
      <c r="B9" s="260">
        <v>17578</v>
      </c>
      <c r="C9" s="260"/>
      <c r="D9" s="303">
        <v>18108</v>
      </c>
      <c r="E9" s="304">
        <f t="shared" si="0"/>
        <v>3</v>
      </c>
    </row>
    <row r="10" ht="23.25" customHeight="1" spans="1:5">
      <c r="A10" s="253" t="s">
        <v>38</v>
      </c>
      <c r="B10" s="260">
        <v>1505</v>
      </c>
      <c r="C10" s="260"/>
      <c r="D10" s="257">
        <v>693</v>
      </c>
      <c r="E10" s="304">
        <f t="shared" si="0"/>
        <v>-54</v>
      </c>
    </row>
    <row r="11" ht="23.25" customHeight="1" spans="1:5">
      <c r="A11" s="253" t="s">
        <v>39</v>
      </c>
      <c r="B11" s="260">
        <v>29685</v>
      </c>
      <c r="C11" s="260"/>
      <c r="D11" s="257">
        <v>37261</v>
      </c>
      <c r="E11" s="304">
        <f t="shared" si="0"/>
        <v>25.5</v>
      </c>
    </row>
    <row r="12" ht="23.25" customHeight="1" spans="1:5">
      <c r="A12" s="253" t="s">
        <v>40</v>
      </c>
      <c r="B12" s="260">
        <v>15895</v>
      </c>
      <c r="C12" s="260"/>
      <c r="D12" s="257">
        <v>19674</v>
      </c>
      <c r="E12" s="304">
        <f t="shared" si="0"/>
        <v>23.8</v>
      </c>
    </row>
    <row r="13" ht="23.25" customHeight="1" spans="1:5">
      <c r="A13" s="253" t="s">
        <v>41</v>
      </c>
      <c r="B13" s="260">
        <v>12647</v>
      </c>
      <c r="C13" s="260"/>
      <c r="D13" s="257">
        <v>3938</v>
      </c>
      <c r="E13" s="304">
        <f t="shared" si="0"/>
        <v>-68.9</v>
      </c>
    </row>
    <row r="14" ht="23.25" customHeight="1" spans="1:5">
      <c r="A14" s="253" t="s">
        <v>42</v>
      </c>
      <c r="B14" s="260">
        <v>240695</v>
      </c>
      <c r="C14" s="260"/>
      <c r="D14" s="257">
        <v>270147</v>
      </c>
      <c r="E14" s="304">
        <f t="shared" si="0"/>
        <v>12.2</v>
      </c>
    </row>
    <row r="15" ht="23.25" customHeight="1" spans="1:5">
      <c r="A15" s="253" t="s">
        <v>43</v>
      </c>
      <c r="B15" s="260">
        <v>10096</v>
      </c>
      <c r="C15" s="260"/>
      <c r="D15" s="303">
        <v>27254</v>
      </c>
      <c r="E15" s="304">
        <f t="shared" si="0"/>
        <v>169.9</v>
      </c>
    </row>
    <row r="16" ht="23.25" customHeight="1" spans="1:5">
      <c r="A16" s="253" t="s">
        <v>44</v>
      </c>
      <c r="B16" s="260">
        <v>0</v>
      </c>
      <c r="C16" s="260"/>
      <c r="D16" s="257">
        <v>200000</v>
      </c>
      <c r="E16" s="304" t="s">
        <v>12</v>
      </c>
    </row>
    <row r="17" ht="23.25" customHeight="1" spans="1:5">
      <c r="A17" s="253" t="s">
        <v>45</v>
      </c>
      <c r="B17" s="260">
        <v>72841</v>
      </c>
      <c r="C17" s="260"/>
      <c r="D17" s="257">
        <v>50056</v>
      </c>
      <c r="E17" s="304">
        <f t="shared" si="0"/>
        <v>-31.3</v>
      </c>
    </row>
    <row r="18" ht="23.25" customHeight="1" spans="1:5">
      <c r="A18" s="253" t="s">
        <v>46</v>
      </c>
      <c r="B18" s="260">
        <v>324</v>
      </c>
      <c r="C18" s="260"/>
      <c r="D18" s="257">
        <v>653</v>
      </c>
      <c r="E18" s="304">
        <f t="shared" si="0"/>
        <v>101.5</v>
      </c>
    </row>
    <row r="19" ht="23.25" customHeight="1" spans="1:5">
      <c r="A19" s="253" t="s">
        <v>47</v>
      </c>
      <c r="B19" s="260">
        <v>0</v>
      </c>
      <c r="C19" s="260"/>
      <c r="D19" s="257">
        <v>0</v>
      </c>
      <c r="E19" s="304"/>
    </row>
    <row r="20" ht="23.25" customHeight="1" spans="1:5">
      <c r="A20" s="253" t="s">
        <v>48</v>
      </c>
      <c r="B20" s="260">
        <v>0</v>
      </c>
      <c r="C20" s="260"/>
      <c r="D20" s="257"/>
      <c r="E20" s="304"/>
    </row>
    <row r="21" ht="23.25" customHeight="1" spans="1:5">
      <c r="A21" s="259" t="s">
        <v>49</v>
      </c>
      <c r="B21" s="260">
        <v>0</v>
      </c>
      <c r="C21" s="260"/>
      <c r="D21" s="257"/>
      <c r="E21" s="304"/>
    </row>
    <row r="22" ht="23.25" customHeight="1" spans="1:5">
      <c r="A22" s="253" t="s">
        <v>50</v>
      </c>
      <c r="B22" s="260">
        <v>168</v>
      </c>
      <c r="C22" s="260"/>
      <c r="D22" s="257">
        <v>218</v>
      </c>
      <c r="E22" s="304">
        <f t="shared" si="0"/>
        <v>29.8</v>
      </c>
    </row>
    <row r="23" ht="23.25" customHeight="1" spans="1:5">
      <c r="A23" s="253" t="s">
        <v>51</v>
      </c>
      <c r="B23" s="260">
        <v>2603</v>
      </c>
      <c r="C23" s="260"/>
      <c r="D23" s="257">
        <v>9583</v>
      </c>
      <c r="E23" s="304">
        <f t="shared" si="0"/>
        <v>268.2</v>
      </c>
    </row>
    <row r="24" ht="23.25" customHeight="1" spans="1:5">
      <c r="A24" s="253" t="s">
        <v>52</v>
      </c>
      <c r="B24" s="260">
        <v>0</v>
      </c>
      <c r="C24" s="260"/>
      <c r="D24" s="257"/>
      <c r="E24" s="304"/>
    </row>
    <row r="25" ht="23.25" customHeight="1" spans="1:5">
      <c r="A25" s="253" t="s">
        <v>53</v>
      </c>
      <c r="B25" s="260">
        <v>0</v>
      </c>
      <c r="C25" s="260"/>
      <c r="D25" s="257"/>
      <c r="E25" s="304"/>
    </row>
    <row r="26" ht="23.25" customHeight="1" spans="1:5">
      <c r="A26" s="253" t="s">
        <v>54</v>
      </c>
      <c r="B26" s="260">
        <v>13730</v>
      </c>
      <c r="C26" s="260"/>
      <c r="D26" s="260">
        <v>5671</v>
      </c>
      <c r="E26" s="304">
        <f t="shared" si="0"/>
        <v>-58.7</v>
      </c>
    </row>
    <row r="27" ht="23.25" customHeight="1" spans="1:5">
      <c r="A27" s="253"/>
      <c r="B27" s="260"/>
      <c r="C27" s="260"/>
      <c r="D27" s="260"/>
      <c r="E27" s="304"/>
    </row>
    <row r="28" ht="19.5" customHeight="1" spans="1:5">
      <c r="A28" s="253"/>
      <c r="B28" s="260"/>
      <c r="C28" s="260"/>
      <c r="D28" s="260"/>
      <c r="E28" s="304"/>
    </row>
    <row r="29" ht="24.75" customHeight="1" spans="1:5">
      <c r="A29" s="262" t="s">
        <v>55</v>
      </c>
      <c r="B29" s="305">
        <f>SUM(B4:B27)</f>
        <v>582778</v>
      </c>
      <c r="C29" s="305">
        <f>SUM(C4:C27)</f>
        <v>0</v>
      </c>
      <c r="D29" s="257">
        <f>SUM(D4:D27)</f>
        <v>824391</v>
      </c>
      <c r="E29" s="304">
        <f>100*(D29/B29-1)</f>
        <v>41.5</v>
      </c>
    </row>
    <row r="38" spans="3:3">
      <c r="C38">
        <v>1076646</v>
      </c>
    </row>
    <row r="54" spans="1:2">
      <c r="A54" s="140" t="s">
        <v>56</v>
      </c>
      <c r="B54" s="194">
        <v>1956383</v>
      </c>
    </row>
    <row r="55" spans="1:2">
      <c r="A55" s="140" t="s">
        <v>57</v>
      </c>
      <c r="B55" s="194">
        <v>4283</v>
      </c>
    </row>
    <row r="56" spans="1:2">
      <c r="A56" s="140" t="s">
        <v>58</v>
      </c>
      <c r="B56" s="194">
        <v>26121</v>
      </c>
    </row>
    <row r="57" spans="1:2">
      <c r="A57" s="140" t="s">
        <v>59</v>
      </c>
      <c r="B57" s="194">
        <v>872925</v>
      </c>
    </row>
    <row r="58" spans="1:2">
      <c r="A58" s="140" t="s">
        <v>60</v>
      </c>
      <c r="B58" s="194">
        <v>2401460</v>
      </c>
    </row>
    <row r="59" spans="1:2">
      <c r="A59" s="140" t="s">
        <v>61</v>
      </c>
      <c r="B59" s="194">
        <v>161414</v>
      </c>
    </row>
    <row r="60" spans="1:2">
      <c r="A60" s="140" t="s">
        <v>62</v>
      </c>
      <c r="B60" s="194">
        <v>333355</v>
      </c>
    </row>
    <row r="61" spans="1:2">
      <c r="A61" s="140" t="s">
        <v>63</v>
      </c>
      <c r="B61" s="194">
        <v>1774879</v>
      </c>
    </row>
    <row r="62" spans="1:2">
      <c r="A62" s="140" t="s">
        <v>64</v>
      </c>
      <c r="B62" s="194">
        <v>849380</v>
      </c>
    </row>
    <row r="63" spans="1:2">
      <c r="A63" s="140" t="s">
        <v>65</v>
      </c>
      <c r="B63" s="194">
        <v>364226</v>
      </c>
    </row>
    <row r="64" spans="1:2">
      <c r="A64" s="140" t="s">
        <v>66</v>
      </c>
      <c r="B64" s="194">
        <v>790336</v>
      </c>
    </row>
    <row r="65" spans="1:2">
      <c r="A65" s="140" t="s">
        <v>67</v>
      </c>
      <c r="B65" s="194">
        <v>1967828</v>
      </c>
    </row>
    <row r="66" spans="1:2">
      <c r="A66" s="140" t="s">
        <v>68</v>
      </c>
      <c r="B66" s="194">
        <v>659074</v>
      </c>
    </row>
    <row r="67" spans="1:2">
      <c r="A67" s="140" t="s">
        <v>69</v>
      </c>
      <c r="B67" s="191">
        <v>283035</v>
      </c>
    </row>
    <row r="68" spans="1:2">
      <c r="A68" s="140" t="s">
        <v>70</v>
      </c>
      <c r="B68" s="191">
        <v>271037</v>
      </c>
    </row>
    <row r="69" spans="1:2">
      <c r="A69" s="140" t="s">
        <v>71</v>
      </c>
      <c r="B69" s="191">
        <v>22851</v>
      </c>
    </row>
    <row r="70" spans="1:2">
      <c r="A70" s="140" t="s">
        <v>72</v>
      </c>
      <c r="B70" s="191">
        <v>28383</v>
      </c>
    </row>
    <row r="71" spans="1:2">
      <c r="A71" s="140" t="s">
        <v>73</v>
      </c>
      <c r="B71" s="191">
        <v>702155</v>
      </c>
    </row>
    <row r="72" spans="1:2">
      <c r="A72" s="140"/>
      <c r="B72" s="191"/>
    </row>
    <row r="73" spans="1:2">
      <c r="A73" s="156" t="s">
        <v>74</v>
      </c>
      <c r="B73" s="198">
        <f>SUM(B54:B71)</f>
        <v>13469125</v>
      </c>
    </row>
    <row r="168" spans="1:1">
      <c r="A168" s="140"/>
    </row>
    <row r="169" spans="1:1">
      <c r="A169" s="140"/>
    </row>
    <row r="170" spans="1:1">
      <c r="A170" s="140"/>
    </row>
    <row r="171" spans="1:1">
      <c r="A171" s="140"/>
    </row>
    <row r="172" spans="1:1">
      <c r="A172" s="140"/>
    </row>
    <row r="173" spans="1:1">
      <c r="A173" s="140"/>
    </row>
    <row r="174" spans="1:1">
      <c r="A174" s="140"/>
    </row>
    <row r="175" spans="1:1">
      <c r="A175" s="140"/>
    </row>
    <row r="176" spans="1:1">
      <c r="A176" s="140"/>
    </row>
    <row r="177" spans="1:1">
      <c r="A177" s="140"/>
    </row>
    <row r="178" spans="1:1">
      <c r="A178" s="140"/>
    </row>
    <row r="179" spans="1:1">
      <c r="A179" s="140"/>
    </row>
    <row r="180" spans="1:1">
      <c r="A180" s="140"/>
    </row>
  </sheetData>
  <mergeCells count="2">
    <mergeCell ref="A1:E1"/>
    <mergeCell ref="A2:E2"/>
  </mergeCells>
  <printOptions horizontalCentered="1" verticalCentered="1"/>
  <pageMargins left="0.747916666666667" right="0.747916666666667" top="0.75" bottom="0.529166666666667" header="0.511805555555556" footer="0.329166666666667"/>
  <pageSetup paperSize="9" orientation="portrait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84"/>
  <sheetViews>
    <sheetView showGridLines="0" showZeros="0" topLeftCell="A16" workbookViewId="0">
      <selection activeCell="G4" sqref="G4:G16"/>
    </sheetView>
  </sheetViews>
  <sheetFormatPr defaultColWidth="9" defaultRowHeight="14.25" outlineLevelCol="6"/>
  <cols>
    <col min="1" max="1" width="31.625" customWidth="1"/>
    <col min="2" max="2" width="14.375" customWidth="1"/>
    <col min="3" max="3" width="10.75" hidden="1" customWidth="1"/>
    <col min="4" max="4" width="14.625" customWidth="1"/>
    <col min="5" max="5" width="13.875" customWidth="1"/>
  </cols>
  <sheetData>
    <row r="1" ht="26.25" customHeight="1" spans="1:5">
      <c r="A1" s="141" t="s">
        <v>75</v>
      </c>
      <c r="B1" s="141"/>
      <c r="C1" s="141"/>
      <c r="D1" s="141"/>
      <c r="E1" s="141"/>
    </row>
    <row r="2" ht="19.5" customHeight="1" spans="1:5">
      <c r="A2" s="161" t="s">
        <v>1</v>
      </c>
      <c r="B2" s="161"/>
      <c r="C2" s="161"/>
      <c r="D2" s="161"/>
      <c r="E2" s="161"/>
    </row>
    <row r="3" ht="51" customHeight="1" spans="1:5">
      <c r="A3" s="162" t="s">
        <v>2</v>
      </c>
      <c r="B3" s="164" t="s">
        <v>76</v>
      </c>
      <c r="C3" s="164" t="s">
        <v>77</v>
      </c>
      <c r="D3" s="163" t="s">
        <v>78</v>
      </c>
      <c r="E3" s="164" t="s">
        <v>5</v>
      </c>
    </row>
    <row r="4" ht="27" customHeight="1" spans="1:7">
      <c r="A4" s="140" t="s">
        <v>6</v>
      </c>
      <c r="B4" s="191">
        <f>SUM(B5:B9)</f>
        <v>508735</v>
      </c>
      <c r="C4" s="191">
        <f>SUM(C6:C9)</f>
        <v>0</v>
      </c>
      <c r="D4" s="191">
        <f>SUM(D5:D9)</f>
        <v>536200</v>
      </c>
      <c r="E4" s="174">
        <f>IF(B4=0,0,(D4/B4-1)*100)</f>
        <v>5.4</v>
      </c>
      <c r="G4">
        <f>D4-B4</f>
        <v>27465</v>
      </c>
    </row>
    <row r="5" ht="27" customHeight="1" spans="1:7">
      <c r="A5" s="140" t="s">
        <v>79</v>
      </c>
      <c r="B5" s="191"/>
      <c r="C5" s="194"/>
      <c r="D5" s="191">
        <v>16288</v>
      </c>
      <c r="E5" s="174">
        <f t="shared" ref="E5:E16" si="0">IF(B5=0,0,(D5/B5-1)*100)</f>
        <v>0</v>
      </c>
      <c r="G5">
        <f t="shared" ref="G5:G16" si="1">D5-B5</f>
        <v>16288</v>
      </c>
    </row>
    <row r="6" ht="27" customHeight="1" spans="1:7">
      <c r="A6" s="140" t="s">
        <v>8</v>
      </c>
      <c r="B6" s="191">
        <v>28617</v>
      </c>
      <c r="C6" s="194"/>
      <c r="D6" s="197">
        <v>18479</v>
      </c>
      <c r="E6" s="174">
        <f t="shared" si="0"/>
        <v>-35.4</v>
      </c>
      <c r="G6">
        <f t="shared" si="1"/>
        <v>-10138</v>
      </c>
    </row>
    <row r="7" ht="27" customHeight="1" spans="1:7">
      <c r="A7" s="140" t="s">
        <v>9</v>
      </c>
      <c r="B7" s="191">
        <v>43970</v>
      </c>
      <c r="C7" s="194"/>
      <c r="D7" s="197">
        <v>45268</v>
      </c>
      <c r="E7" s="174">
        <f t="shared" si="0"/>
        <v>3</v>
      </c>
      <c r="G7">
        <f t="shared" si="1"/>
        <v>1298</v>
      </c>
    </row>
    <row r="8" ht="27" customHeight="1" spans="1:7">
      <c r="A8" s="140" t="s">
        <v>11</v>
      </c>
      <c r="B8" s="191">
        <v>434495</v>
      </c>
      <c r="C8" s="194"/>
      <c r="D8" s="197">
        <v>453101</v>
      </c>
      <c r="E8" s="174">
        <f t="shared" si="0"/>
        <v>4.3</v>
      </c>
      <c r="G8">
        <f t="shared" si="1"/>
        <v>18606</v>
      </c>
    </row>
    <row r="9" ht="27" customHeight="1" spans="1:7">
      <c r="A9" s="153" t="s">
        <v>80</v>
      </c>
      <c r="B9" s="191">
        <v>1653</v>
      </c>
      <c r="C9" s="194"/>
      <c r="D9" s="197">
        <v>3064</v>
      </c>
      <c r="E9" s="174">
        <f t="shared" si="0"/>
        <v>85.4</v>
      </c>
      <c r="G9">
        <f t="shared" si="1"/>
        <v>1411</v>
      </c>
    </row>
    <row r="10" ht="27" customHeight="1" spans="1:7">
      <c r="A10" s="140" t="s">
        <v>22</v>
      </c>
      <c r="B10" s="191">
        <f>SUM(B11:B16)</f>
        <v>1530358</v>
      </c>
      <c r="C10" s="191">
        <f>SUM(C11:C16)</f>
        <v>0</v>
      </c>
      <c r="D10" s="191">
        <f>SUM(D11:D16)</f>
        <v>1885114</v>
      </c>
      <c r="E10" s="174">
        <f t="shared" si="0"/>
        <v>23.2</v>
      </c>
      <c r="G10">
        <f t="shared" si="1"/>
        <v>354756</v>
      </c>
    </row>
    <row r="11" ht="27" customHeight="1" spans="1:7">
      <c r="A11" s="140" t="s">
        <v>23</v>
      </c>
      <c r="B11" s="191">
        <v>1275090</v>
      </c>
      <c r="C11" s="194"/>
      <c r="D11" s="197">
        <v>1620780</v>
      </c>
      <c r="E11" s="174">
        <f t="shared" si="0"/>
        <v>27.1</v>
      </c>
      <c r="G11">
        <f t="shared" si="1"/>
        <v>345690</v>
      </c>
    </row>
    <row r="12" ht="27" customHeight="1" spans="1:7">
      <c r="A12" s="140" t="s">
        <v>24</v>
      </c>
      <c r="B12" s="191">
        <v>133551</v>
      </c>
      <c r="C12" s="194"/>
      <c r="D12" s="197">
        <v>144669</v>
      </c>
      <c r="E12" s="174">
        <f t="shared" si="0"/>
        <v>8.3</v>
      </c>
      <c r="G12">
        <f t="shared" si="1"/>
        <v>11118</v>
      </c>
    </row>
    <row r="13" ht="27" customHeight="1" spans="1:7">
      <c r="A13" s="140" t="s">
        <v>25</v>
      </c>
      <c r="B13" s="191">
        <v>55243</v>
      </c>
      <c r="C13" s="299"/>
      <c r="D13" s="197">
        <v>66135</v>
      </c>
      <c r="E13" s="174">
        <f t="shared" si="0"/>
        <v>19.7</v>
      </c>
      <c r="G13">
        <f t="shared" si="1"/>
        <v>10892</v>
      </c>
    </row>
    <row r="14" ht="27" customHeight="1" spans="1:7">
      <c r="A14" s="140" t="s">
        <v>26</v>
      </c>
      <c r="B14" s="191">
        <v>2638</v>
      </c>
      <c r="C14" s="299"/>
      <c r="D14" s="195">
        <v>1137</v>
      </c>
      <c r="E14" s="174">
        <f t="shared" si="0"/>
        <v>-56.9</v>
      </c>
      <c r="G14">
        <f t="shared" si="1"/>
        <v>-1501</v>
      </c>
    </row>
    <row r="15" ht="27" customHeight="1" spans="1:7">
      <c r="A15" s="140" t="s">
        <v>27</v>
      </c>
      <c r="B15" s="191">
        <v>41322</v>
      </c>
      <c r="C15" s="299"/>
      <c r="D15" s="195">
        <v>36177</v>
      </c>
      <c r="E15" s="174">
        <f t="shared" si="0"/>
        <v>-12.5</v>
      </c>
      <c r="G15">
        <f t="shared" si="1"/>
        <v>-5145</v>
      </c>
    </row>
    <row r="16" ht="27" customHeight="1" spans="1:7">
      <c r="A16" s="140" t="s">
        <v>28</v>
      </c>
      <c r="B16" s="191">
        <v>22514</v>
      </c>
      <c r="C16" s="299"/>
      <c r="D16" s="195">
        <v>16216</v>
      </c>
      <c r="E16" s="174">
        <f t="shared" si="0"/>
        <v>-28</v>
      </c>
      <c r="G16">
        <f t="shared" si="1"/>
        <v>-6298</v>
      </c>
    </row>
    <row r="17" ht="27" customHeight="1" spans="1:5">
      <c r="A17" s="140"/>
      <c r="B17" s="191"/>
      <c r="C17" s="299"/>
      <c r="D17" s="195"/>
      <c r="E17" s="174"/>
    </row>
    <row r="18" ht="27" customHeight="1" spans="1:5">
      <c r="A18" s="140"/>
      <c r="B18" s="191"/>
      <c r="C18" s="299"/>
      <c r="D18" s="195"/>
      <c r="E18" s="174"/>
    </row>
    <row r="19" ht="27" customHeight="1" spans="1:5">
      <c r="A19" s="140"/>
      <c r="B19" s="191"/>
      <c r="C19" s="299"/>
      <c r="D19" s="195"/>
      <c r="E19" s="174"/>
    </row>
    <row r="20" ht="27" customHeight="1" spans="1:5">
      <c r="A20" s="140"/>
      <c r="B20" s="191"/>
      <c r="C20" s="299"/>
      <c r="D20" s="195"/>
      <c r="E20" s="174"/>
    </row>
    <row r="21" ht="27" customHeight="1" spans="1:5">
      <c r="A21" s="140"/>
      <c r="B21" s="191"/>
      <c r="C21" s="299"/>
      <c r="D21" s="195"/>
      <c r="E21" s="174"/>
    </row>
    <row r="22" ht="27" customHeight="1" spans="1:5">
      <c r="A22" s="140"/>
      <c r="B22" s="191"/>
      <c r="C22" s="299"/>
      <c r="D22" s="195"/>
      <c r="E22" s="174"/>
    </row>
    <row r="23" ht="27" customHeight="1" spans="1:5">
      <c r="A23" s="140"/>
      <c r="B23" s="191"/>
      <c r="C23" s="299"/>
      <c r="D23" s="195"/>
      <c r="E23" s="174"/>
    </row>
    <row r="24" ht="27" customHeight="1" spans="1:5">
      <c r="A24" s="140"/>
      <c r="B24" s="191"/>
      <c r="C24" s="299"/>
      <c r="D24" s="195"/>
      <c r="E24" s="174"/>
    </row>
    <row r="25" ht="27" customHeight="1" spans="1:5">
      <c r="A25" s="140"/>
      <c r="B25" s="191"/>
      <c r="C25" s="299"/>
      <c r="D25" s="195"/>
      <c r="E25" s="174"/>
    </row>
    <row r="26" ht="27" customHeight="1" spans="1:7">
      <c r="A26" s="156" t="s">
        <v>81</v>
      </c>
      <c r="B26" s="198">
        <f>SUM(B4,B10)</f>
        <v>2039093</v>
      </c>
      <c r="C26" s="198">
        <f>SUM(C4,C10)</f>
        <v>0</v>
      </c>
      <c r="D26" s="198">
        <f>SUM(D4,D10)</f>
        <v>2421314</v>
      </c>
      <c r="E26" s="199">
        <f>(D26/B26-1)*100</f>
        <v>18.7</v>
      </c>
      <c r="G26">
        <f>D26-B26</f>
        <v>382221</v>
      </c>
    </row>
    <row r="27" spans="1:5">
      <c r="A27" s="300"/>
      <c r="B27" s="300"/>
      <c r="C27" s="300"/>
      <c r="D27" s="300"/>
      <c r="E27" s="300"/>
    </row>
    <row r="28" spans="1:5">
      <c r="A28" s="300"/>
      <c r="B28" s="300"/>
      <c r="C28" s="300"/>
      <c r="D28" s="300"/>
      <c r="E28" s="300"/>
    </row>
    <row r="29" spans="1:5">
      <c r="A29" s="135"/>
      <c r="B29" s="135"/>
      <c r="C29" s="135"/>
      <c r="D29" s="135"/>
      <c r="E29" s="135"/>
    </row>
    <row r="30" spans="1:5">
      <c r="A30" s="135"/>
      <c r="B30" s="135"/>
      <c r="C30" s="135"/>
      <c r="D30" s="135"/>
      <c r="E30" s="135"/>
    </row>
    <row r="41" spans="3:3">
      <c r="C41">
        <v>1076646</v>
      </c>
    </row>
    <row r="172" spans="1:1">
      <c r="A172" s="140"/>
    </row>
    <row r="173" spans="1:1">
      <c r="A173" s="140"/>
    </row>
    <row r="174" spans="1:1">
      <c r="A174" s="140"/>
    </row>
    <row r="175" spans="1:1">
      <c r="A175" s="140"/>
    </row>
    <row r="176" spans="1:1">
      <c r="A176" s="140"/>
    </row>
    <row r="177" spans="1:1">
      <c r="A177" s="140"/>
    </row>
    <row r="178" spans="1:1">
      <c r="A178" s="140"/>
    </row>
    <row r="179" spans="1:1">
      <c r="A179" s="140"/>
    </row>
    <row r="180" spans="1:1">
      <c r="A180" s="140"/>
    </row>
    <row r="181" spans="1:1">
      <c r="A181" s="140"/>
    </row>
    <row r="182" spans="1:1">
      <c r="A182" s="140"/>
    </row>
    <row r="183" spans="1:1">
      <c r="A183" s="140"/>
    </row>
    <row r="184" spans="1:1">
      <c r="A184" s="140"/>
    </row>
  </sheetData>
  <mergeCells count="6">
    <mergeCell ref="A1:E1"/>
    <mergeCell ref="A2:E2"/>
    <mergeCell ref="A27:E27"/>
    <mergeCell ref="A28:E28"/>
    <mergeCell ref="A29:E29"/>
    <mergeCell ref="A30:E30"/>
  </mergeCells>
  <printOptions horizontalCentered="1" verticalCentered="1"/>
  <pageMargins left="0.747916666666667" right="0.747916666666667" top="0.786805555555556" bottom="0.511805555555556" header="0.511805555555556" footer="0.313888888888889"/>
  <pageSetup paperSize="9" orientation="portrait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79"/>
  <sheetViews>
    <sheetView showGridLines="0" showZeros="0" topLeftCell="A16" workbookViewId="0">
      <selection activeCell="D31" sqref="D31"/>
    </sheetView>
  </sheetViews>
  <sheetFormatPr defaultColWidth="9" defaultRowHeight="14.25" outlineLevelCol="6"/>
  <cols>
    <col min="1" max="1" width="32.125" customWidth="1"/>
    <col min="2" max="2" width="15.25" customWidth="1"/>
    <col min="3" max="3" width="15.25" hidden="1" customWidth="1"/>
    <col min="4" max="5" width="15.25" customWidth="1"/>
  </cols>
  <sheetData>
    <row r="1" ht="26.25" customHeight="1" spans="1:5">
      <c r="A1" s="141" t="s">
        <v>82</v>
      </c>
      <c r="B1" s="141"/>
      <c r="C1" s="141"/>
      <c r="D1" s="141"/>
      <c r="E1" s="141"/>
    </row>
    <row r="2" ht="21" customHeight="1" spans="1:5">
      <c r="A2" s="161" t="s">
        <v>1</v>
      </c>
      <c r="B2" s="161"/>
      <c r="C2" s="161"/>
      <c r="D2" s="161"/>
      <c r="E2" s="161"/>
    </row>
    <row r="3" ht="43.5" customHeight="1" spans="1:5">
      <c r="A3" s="162" t="s">
        <v>2</v>
      </c>
      <c r="B3" s="163" t="s">
        <v>76</v>
      </c>
      <c r="C3" s="164" t="s">
        <v>31</v>
      </c>
      <c r="D3" s="164" t="s">
        <v>78</v>
      </c>
      <c r="E3" s="164" t="s">
        <v>83</v>
      </c>
    </row>
    <row r="4" ht="24" customHeight="1" spans="1:5">
      <c r="A4" s="140" t="s">
        <v>32</v>
      </c>
      <c r="B4" s="194">
        <v>801240</v>
      </c>
      <c r="C4" s="297"/>
      <c r="D4" s="194">
        <v>709199</v>
      </c>
      <c r="E4" s="174">
        <f>100*(D4-B4)/B4</f>
        <v>-11.5</v>
      </c>
    </row>
    <row r="5" ht="24" customHeight="1" spans="1:5">
      <c r="A5" s="140" t="s">
        <v>33</v>
      </c>
      <c r="B5" s="194">
        <v>1840</v>
      </c>
      <c r="C5" s="297"/>
      <c r="D5" s="194">
        <v>1371</v>
      </c>
      <c r="E5" s="174">
        <f>100*(D5-B5)/B5</f>
        <v>-25.5</v>
      </c>
    </row>
    <row r="6" ht="24" customHeight="1" spans="1:5">
      <c r="A6" s="140" t="s">
        <v>34</v>
      </c>
      <c r="B6" s="194">
        <v>20618</v>
      </c>
      <c r="C6" s="297"/>
      <c r="D6" s="194">
        <v>21196</v>
      </c>
      <c r="E6" s="174">
        <f t="shared" ref="E6:E24" si="0">100*(D6-B6)/B6</f>
        <v>2.8</v>
      </c>
    </row>
    <row r="7" ht="24" customHeight="1" spans="1:5">
      <c r="A7" s="140" t="s">
        <v>35</v>
      </c>
      <c r="B7" s="194">
        <v>529311</v>
      </c>
      <c r="C7" s="297"/>
      <c r="D7" s="194">
        <v>597701</v>
      </c>
      <c r="E7" s="174">
        <f t="shared" si="0"/>
        <v>12.9</v>
      </c>
    </row>
    <row r="8" ht="24" customHeight="1" spans="1:5">
      <c r="A8" s="140" t="s">
        <v>36</v>
      </c>
      <c r="B8" s="194">
        <v>677742</v>
      </c>
      <c r="C8" s="297"/>
      <c r="D8" s="194">
        <v>590518</v>
      </c>
      <c r="E8" s="174">
        <f t="shared" si="0"/>
        <v>-12.9</v>
      </c>
    </row>
    <row r="9" ht="24" customHeight="1" spans="1:5">
      <c r="A9" s="140" t="s">
        <v>37</v>
      </c>
      <c r="B9" s="194">
        <v>108258</v>
      </c>
      <c r="C9" s="297"/>
      <c r="D9" s="194">
        <v>96788</v>
      </c>
      <c r="E9" s="174">
        <f t="shared" si="0"/>
        <v>-10.6</v>
      </c>
    </row>
    <row r="10" ht="24" customHeight="1" spans="1:5">
      <c r="A10" s="140" t="s">
        <v>38</v>
      </c>
      <c r="B10" s="194">
        <v>311529</v>
      </c>
      <c r="C10" s="297"/>
      <c r="D10" s="194">
        <v>300952</v>
      </c>
      <c r="E10" s="174">
        <f t="shared" si="0"/>
        <v>-3.4</v>
      </c>
    </row>
    <row r="11" ht="24" customHeight="1" spans="1:5">
      <c r="A11" s="140" t="s">
        <v>39</v>
      </c>
      <c r="B11" s="194">
        <v>632430</v>
      </c>
      <c r="C11" s="297"/>
      <c r="D11" s="194">
        <v>932923</v>
      </c>
      <c r="E11" s="174">
        <f t="shared" si="0"/>
        <v>47.5</v>
      </c>
    </row>
    <row r="12" ht="24" customHeight="1" spans="1:5">
      <c r="A12" s="140" t="s">
        <v>40</v>
      </c>
      <c r="B12" s="194">
        <v>137514</v>
      </c>
      <c r="C12" s="297"/>
      <c r="D12" s="194">
        <v>155080</v>
      </c>
      <c r="E12" s="174">
        <f t="shared" si="0"/>
        <v>12.8</v>
      </c>
    </row>
    <row r="13" ht="24" customHeight="1" spans="1:5">
      <c r="A13" s="140" t="s">
        <v>41</v>
      </c>
      <c r="B13" s="194">
        <v>43353</v>
      </c>
      <c r="C13" s="297"/>
      <c r="D13" s="194">
        <v>42945</v>
      </c>
      <c r="E13" s="174">
        <f t="shared" si="0"/>
        <v>-0.9</v>
      </c>
    </row>
    <row r="14" ht="24" customHeight="1" spans="1:5">
      <c r="A14" s="140" t="s">
        <v>42</v>
      </c>
      <c r="B14" s="194">
        <v>27360</v>
      </c>
      <c r="C14" s="297"/>
      <c r="D14" s="194">
        <v>6451</v>
      </c>
      <c r="E14" s="174">
        <f t="shared" si="0"/>
        <v>-76.4</v>
      </c>
    </row>
    <row r="15" ht="24" customHeight="1" spans="1:5">
      <c r="A15" s="140" t="s">
        <v>43</v>
      </c>
      <c r="B15" s="194">
        <v>727136</v>
      </c>
      <c r="C15" s="297"/>
      <c r="D15" s="194">
        <v>682981</v>
      </c>
      <c r="E15" s="174">
        <f t="shared" si="0"/>
        <v>-6.1</v>
      </c>
    </row>
    <row r="16" ht="24" customHeight="1" spans="1:5">
      <c r="A16" s="140" t="s">
        <v>44</v>
      </c>
      <c r="B16" s="194">
        <v>2643355</v>
      </c>
      <c r="C16" s="297"/>
      <c r="D16" s="194">
        <v>1766271</v>
      </c>
      <c r="E16" s="174">
        <f t="shared" si="0"/>
        <v>-33.2</v>
      </c>
    </row>
    <row r="17" ht="24" customHeight="1" spans="1:5">
      <c r="A17" s="140" t="s">
        <v>45</v>
      </c>
      <c r="B17" s="191">
        <v>226162</v>
      </c>
      <c r="C17" s="297"/>
      <c r="D17" s="194">
        <v>47255</v>
      </c>
      <c r="E17" s="174">
        <f t="shared" si="0"/>
        <v>-79.1</v>
      </c>
    </row>
    <row r="18" ht="24" customHeight="1" spans="1:5">
      <c r="A18" s="140" t="s">
        <v>46</v>
      </c>
      <c r="B18" s="191">
        <v>72008</v>
      </c>
      <c r="C18" s="297"/>
      <c r="D18" s="194">
        <v>59216</v>
      </c>
      <c r="E18" s="174">
        <f t="shared" si="0"/>
        <v>-17.8</v>
      </c>
    </row>
    <row r="19" ht="24" customHeight="1" spans="1:5">
      <c r="A19" s="140" t="s">
        <v>47</v>
      </c>
      <c r="B19" s="191">
        <v>3614</v>
      </c>
      <c r="C19" s="297"/>
      <c r="D19" s="194">
        <v>8781</v>
      </c>
      <c r="E19" s="174">
        <f t="shared" si="0"/>
        <v>143</v>
      </c>
    </row>
    <row r="20" ht="24" customHeight="1" spans="1:5">
      <c r="A20" s="140" t="s">
        <v>84</v>
      </c>
      <c r="B20" s="191">
        <v>180570</v>
      </c>
      <c r="C20" s="297"/>
      <c r="D20" s="194">
        <v>261835</v>
      </c>
      <c r="E20" s="174">
        <f t="shared" si="0"/>
        <v>45</v>
      </c>
    </row>
    <row r="21" ht="24" customHeight="1" spans="1:5">
      <c r="A21" s="140" t="s">
        <v>85</v>
      </c>
      <c r="B21" s="191">
        <v>34574</v>
      </c>
      <c r="C21" s="297"/>
      <c r="D21" s="194">
        <v>50451</v>
      </c>
      <c r="E21" s="174">
        <f t="shared" si="0"/>
        <v>45.9</v>
      </c>
    </row>
    <row r="22" ht="24" customHeight="1" spans="1:5">
      <c r="A22" s="140" t="s">
        <v>86</v>
      </c>
      <c r="B22" s="191">
        <v>151341</v>
      </c>
      <c r="C22" s="297"/>
      <c r="D22" s="194">
        <v>135624</v>
      </c>
      <c r="E22" s="174">
        <f t="shared" si="0"/>
        <v>-10.4</v>
      </c>
    </row>
    <row r="23" ht="24" customHeight="1" spans="1:5">
      <c r="A23" s="140" t="s">
        <v>87</v>
      </c>
      <c r="B23" s="191">
        <v>312314</v>
      </c>
      <c r="C23" s="298"/>
      <c r="D23" s="191">
        <v>405450</v>
      </c>
      <c r="E23" s="174">
        <f t="shared" si="0"/>
        <v>29.8</v>
      </c>
    </row>
    <row r="24" ht="24" customHeight="1" spans="1:5">
      <c r="A24" s="140" t="s">
        <v>88</v>
      </c>
      <c r="B24" s="191">
        <v>448641</v>
      </c>
      <c r="C24" s="298"/>
      <c r="D24" s="191">
        <v>1680366</v>
      </c>
      <c r="E24" s="174">
        <f t="shared" si="0"/>
        <v>274.5</v>
      </c>
    </row>
    <row r="25" ht="24" customHeight="1" spans="1:5">
      <c r="A25" s="140"/>
      <c r="B25" s="191"/>
      <c r="C25" s="298"/>
      <c r="D25" s="191"/>
      <c r="E25" s="174"/>
    </row>
    <row r="26" ht="12.75" customHeight="1" spans="1:5">
      <c r="A26" s="140"/>
      <c r="B26" s="191"/>
      <c r="C26" s="298"/>
      <c r="D26" s="191"/>
      <c r="E26" s="174"/>
    </row>
    <row r="27" ht="27" customHeight="1" spans="1:7">
      <c r="A27" s="156" t="s">
        <v>89</v>
      </c>
      <c r="B27" s="198">
        <f>SUM(B4:B25)</f>
        <v>8090910</v>
      </c>
      <c r="C27" s="198">
        <f>SUM(C4:C25)</f>
        <v>0</v>
      </c>
      <c r="D27" s="198">
        <f>SUM(D4:D25)</f>
        <v>8553354</v>
      </c>
      <c r="E27" s="199">
        <f>100*(D27-B27)/B27</f>
        <v>5.7</v>
      </c>
      <c r="G27">
        <f>D27-B27</f>
        <v>462444</v>
      </c>
    </row>
    <row r="28" ht="28.5" customHeight="1" spans="1:1">
      <c r="A28" s="153"/>
    </row>
    <row r="32" spans="1:1">
      <c r="A32" s="153" t="s">
        <v>90</v>
      </c>
    </row>
    <row r="36" spans="3:3">
      <c r="C36">
        <v>1076646</v>
      </c>
    </row>
    <row r="167" spans="1:1">
      <c r="A167" s="140"/>
    </row>
    <row r="168" spans="1:1">
      <c r="A168" s="140"/>
    </row>
    <row r="169" spans="1:1">
      <c r="A169" s="140"/>
    </row>
    <row r="170" spans="1:1">
      <c r="A170" s="140"/>
    </row>
    <row r="171" spans="1:1">
      <c r="A171" s="140"/>
    </row>
    <row r="172" spans="1:1">
      <c r="A172" s="140"/>
    </row>
    <row r="173" spans="1:1">
      <c r="A173" s="140"/>
    </row>
    <row r="174" spans="1:1">
      <c r="A174" s="140"/>
    </row>
    <row r="175" spans="1:1">
      <c r="A175" s="140"/>
    </row>
    <row r="176" spans="1:1">
      <c r="A176" s="140"/>
    </row>
    <row r="177" spans="1:1">
      <c r="A177" s="140"/>
    </row>
    <row r="178" spans="1:1">
      <c r="A178" s="140"/>
    </row>
    <row r="179" spans="1:1">
      <c r="A179" s="140"/>
    </row>
  </sheetData>
  <mergeCells count="2">
    <mergeCell ref="A1:E1"/>
    <mergeCell ref="A2:E2"/>
  </mergeCells>
  <printOptions horizontalCentered="1" verticalCentered="1"/>
  <pageMargins left="0.747916666666667" right="0.747916666666667" top="0.76875" bottom="0.529166666666667" header="0.511805555555556" footer="0.329166666666667"/>
  <pageSetup paperSize="9" orientation="portrait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83"/>
  <sheetViews>
    <sheetView showGridLines="0" showZeros="0" topLeftCell="A13" workbookViewId="0">
      <selection activeCell="B28" sqref="B28"/>
    </sheetView>
  </sheetViews>
  <sheetFormatPr defaultColWidth="9" defaultRowHeight="14.25" outlineLevelCol="3"/>
  <cols>
    <col min="1" max="1" width="40" customWidth="1"/>
    <col min="2" max="4" width="13.875" customWidth="1"/>
  </cols>
  <sheetData>
    <row r="1" ht="26.25" customHeight="1" spans="1:4">
      <c r="A1" s="141" t="s">
        <v>91</v>
      </c>
      <c r="B1" s="141"/>
      <c r="C1" s="141"/>
      <c r="D1" s="141"/>
    </row>
    <row r="2" ht="26.25" customHeight="1" spans="1:4">
      <c r="A2" s="142" t="s">
        <v>1</v>
      </c>
      <c r="B2" s="142"/>
      <c r="C2" s="142"/>
      <c r="D2" s="142"/>
    </row>
    <row r="3" ht="55.5" customHeight="1" spans="1:4">
      <c r="A3" s="143" t="s">
        <v>2</v>
      </c>
      <c r="B3" s="144" t="s">
        <v>92</v>
      </c>
      <c r="C3" s="163" t="s">
        <v>78</v>
      </c>
      <c r="D3" s="164" t="s">
        <v>5</v>
      </c>
    </row>
    <row r="4" ht="25.5" customHeight="1" spans="1:4">
      <c r="A4" s="288" t="s">
        <v>93</v>
      </c>
      <c r="B4" s="289">
        <f>SUM(B5:B6)</f>
        <v>368334</v>
      </c>
      <c r="C4" s="289">
        <f>SUM(C5:C6)</f>
        <v>362827</v>
      </c>
      <c r="D4" s="148">
        <f>IF(B4=0,0,(C4/B4-1)*100)</f>
        <v>-1.5</v>
      </c>
    </row>
    <row r="5" ht="25.5" customHeight="1" spans="1:4">
      <c r="A5" s="196" t="s">
        <v>94</v>
      </c>
      <c r="B5" s="290">
        <v>265932</v>
      </c>
      <c r="C5" s="290">
        <v>260425</v>
      </c>
      <c r="D5" s="148">
        <f t="shared" ref="D5:D24" si="0">IF(B5=0,0,(C5/B5-1)*100)</f>
        <v>-2.1</v>
      </c>
    </row>
    <row r="6" ht="25.5" customHeight="1" spans="1:4">
      <c r="A6" s="196" t="s">
        <v>95</v>
      </c>
      <c r="B6" s="291">
        <v>102402</v>
      </c>
      <c r="C6" s="291">
        <v>102402</v>
      </c>
      <c r="D6" s="148">
        <f t="shared" si="0"/>
        <v>0</v>
      </c>
    </row>
    <row r="7" ht="25.5" customHeight="1" spans="1:4">
      <c r="A7" s="292" t="s">
        <v>96</v>
      </c>
      <c r="B7" s="291">
        <f>SUM(B8:B23)</f>
        <v>5197368</v>
      </c>
      <c r="C7" s="291">
        <f>SUM(C8:C23)</f>
        <v>5474596</v>
      </c>
      <c r="D7" s="148">
        <f t="shared" si="0"/>
        <v>5.3</v>
      </c>
    </row>
    <row r="8" ht="25.5" customHeight="1" spans="1:4">
      <c r="A8" s="196" t="s">
        <v>97</v>
      </c>
      <c r="B8" s="291">
        <v>191244</v>
      </c>
      <c r="C8" s="291">
        <v>194538</v>
      </c>
      <c r="D8" s="148">
        <f t="shared" si="0"/>
        <v>1.7</v>
      </c>
    </row>
    <row r="9" ht="25.5" customHeight="1" spans="1:4">
      <c r="A9" s="196" t="s">
        <v>98</v>
      </c>
      <c r="B9" s="291">
        <v>2010271</v>
      </c>
      <c r="C9" s="291">
        <v>2023026</v>
      </c>
      <c r="D9" s="148">
        <f t="shared" si="0"/>
        <v>0.6</v>
      </c>
    </row>
    <row r="10" ht="25.5" customHeight="1" spans="1:4">
      <c r="A10" s="196" t="s">
        <v>99</v>
      </c>
      <c r="B10" s="291">
        <v>161050</v>
      </c>
      <c r="C10" s="291">
        <v>192350</v>
      </c>
      <c r="D10" s="148">
        <f t="shared" si="0"/>
        <v>19.4</v>
      </c>
    </row>
    <row r="11" ht="25.5" customHeight="1" spans="1:4">
      <c r="A11" s="196" t="s">
        <v>100</v>
      </c>
      <c r="B11" s="291">
        <v>1314309</v>
      </c>
      <c r="C11" s="291">
        <v>1289227</v>
      </c>
      <c r="D11" s="148">
        <f t="shared" si="0"/>
        <v>-1.9</v>
      </c>
    </row>
    <row r="12" ht="25.5" customHeight="1" spans="1:4">
      <c r="A12" s="196" t="s">
        <v>101</v>
      </c>
      <c r="B12" s="291">
        <v>152180</v>
      </c>
      <c r="C12" s="291">
        <v>132787</v>
      </c>
      <c r="D12" s="148">
        <f t="shared" si="0"/>
        <v>-12.7</v>
      </c>
    </row>
    <row r="13" ht="25.5" customHeight="1" spans="1:4">
      <c r="A13" s="196" t="s">
        <v>102</v>
      </c>
      <c r="B13" s="291">
        <v>478251</v>
      </c>
      <c r="C13" s="291">
        <v>529228</v>
      </c>
      <c r="D13" s="148">
        <f t="shared" si="0"/>
        <v>10.7</v>
      </c>
    </row>
    <row r="14" ht="25.5" customHeight="1" spans="1:4">
      <c r="A14" s="196" t="s">
        <v>103</v>
      </c>
      <c r="B14" s="291">
        <v>69986</v>
      </c>
      <c r="C14" s="291">
        <v>139690</v>
      </c>
      <c r="D14" s="148">
        <f t="shared" si="0"/>
        <v>99.6</v>
      </c>
    </row>
    <row r="15" ht="25.5" customHeight="1" spans="1:4">
      <c r="A15" s="196" t="s">
        <v>104</v>
      </c>
      <c r="B15" s="291"/>
      <c r="C15" s="291">
        <v>4900</v>
      </c>
      <c r="D15" s="148">
        <f t="shared" si="0"/>
        <v>0</v>
      </c>
    </row>
    <row r="16" ht="25.5" customHeight="1" spans="1:4">
      <c r="A16" s="196" t="s">
        <v>105</v>
      </c>
      <c r="B16" s="291">
        <v>65156</v>
      </c>
      <c r="C16" s="291">
        <v>65156</v>
      </c>
      <c r="D16" s="148">
        <f t="shared" si="0"/>
        <v>0</v>
      </c>
    </row>
    <row r="17" ht="25.5" customHeight="1" spans="1:4">
      <c r="A17" s="196" t="s">
        <v>106</v>
      </c>
      <c r="B17" s="291">
        <v>31931</v>
      </c>
      <c r="C17" s="291">
        <v>31563</v>
      </c>
      <c r="D17" s="148">
        <f t="shared" si="0"/>
        <v>-1.2</v>
      </c>
    </row>
    <row r="18" ht="25.5" customHeight="1" spans="1:4">
      <c r="A18" s="293" t="s">
        <v>107</v>
      </c>
      <c r="B18" s="291">
        <v>304717</v>
      </c>
      <c r="C18" s="291">
        <v>347297</v>
      </c>
      <c r="D18" s="148">
        <f t="shared" si="0"/>
        <v>14</v>
      </c>
    </row>
    <row r="19" ht="25.5" customHeight="1" spans="1:4">
      <c r="A19" s="293" t="s">
        <v>108</v>
      </c>
      <c r="B19" s="291"/>
      <c r="C19" s="291">
        <v>13450</v>
      </c>
      <c r="D19" s="148">
        <f t="shared" si="0"/>
        <v>0</v>
      </c>
    </row>
    <row r="20" ht="25.5" customHeight="1" spans="1:4">
      <c r="A20" s="293" t="s">
        <v>109</v>
      </c>
      <c r="B20" s="291"/>
      <c r="C20" s="291">
        <v>2316</v>
      </c>
      <c r="D20" s="148">
        <f t="shared" si="0"/>
        <v>0</v>
      </c>
    </row>
    <row r="21" ht="25.5" customHeight="1" spans="1:4">
      <c r="A21" s="293" t="s">
        <v>110</v>
      </c>
      <c r="B21" s="291">
        <v>31532</v>
      </c>
      <c r="C21" s="291">
        <v>46575</v>
      </c>
      <c r="D21" s="148">
        <f t="shared" si="0"/>
        <v>47.7</v>
      </c>
    </row>
    <row r="22" ht="25.5" customHeight="1" spans="1:4">
      <c r="A22" s="293" t="s">
        <v>111</v>
      </c>
      <c r="B22" s="291">
        <v>269900</v>
      </c>
      <c r="C22" s="291">
        <v>286100</v>
      </c>
      <c r="D22" s="148">
        <f t="shared" si="0"/>
        <v>6</v>
      </c>
    </row>
    <row r="23" ht="25.5" customHeight="1" spans="1:4">
      <c r="A23" s="196" t="s">
        <v>112</v>
      </c>
      <c r="B23" s="291">
        <v>116841</v>
      </c>
      <c r="C23" s="291">
        <v>176393</v>
      </c>
      <c r="D23" s="148">
        <f t="shared" si="0"/>
        <v>51</v>
      </c>
    </row>
    <row r="24" ht="25.5" customHeight="1" spans="1:4">
      <c r="A24" s="294" t="s">
        <v>113</v>
      </c>
      <c r="B24" s="149">
        <v>8016821</v>
      </c>
      <c r="C24" s="149">
        <v>8576891</v>
      </c>
      <c r="D24" s="148">
        <f t="shared" si="0"/>
        <v>7</v>
      </c>
    </row>
    <row r="25" ht="25.5" customHeight="1" spans="1:4">
      <c r="A25" s="294"/>
      <c r="B25" s="295"/>
      <c r="C25" s="149"/>
      <c r="D25" s="148"/>
    </row>
    <row r="26" ht="25.5" customHeight="1" spans="1:4">
      <c r="A26" s="140"/>
      <c r="B26" s="197"/>
      <c r="C26" s="149"/>
      <c r="D26" s="148"/>
    </row>
    <row r="27" ht="25.5" customHeight="1" spans="1:4">
      <c r="A27" s="156" t="s">
        <v>114</v>
      </c>
      <c r="B27" s="177">
        <f>SUM(B4,B7,B24)</f>
        <v>13582523</v>
      </c>
      <c r="C27" s="296">
        <f>SUM(C4,C7,C24)</f>
        <v>14414314</v>
      </c>
      <c r="D27" s="178">
        <f>(C27/B27-1)*100</f>
        <v>6.1</v>
      </c>
    </row>
    <row r="28" ht="36.75" customHeight="1"/>
    <row r="29" spans="3:3">
      <c r="C29" s="136"/>
    </row>
    <row r="171" spans="1:1">
      <c r="A171" s="140"/>
    </row>
    <row r="172" spans="1:1">
      <c r="A172" s="140"/>
    </row>
    <row r="173" spans="1:1">
      <c r="A173" s="140"/>
    </row>
    <row r="174" spans="1:1">
      <c r="A174" s="140"/>
    </row>
    <row r="175" spans="1:1">
      <c r="A175" s="140"/>
    </row>
    <row r="176" spans="1:1">
      <c r="A176" s="140"/>
    </row>
    <row r="177" spans="1:1">
      <c r="A177" s="140"/>
    </row>
    <row r="178" spans="1:1">
      <c r="A178" s="140"/>
    </row>
    <row r="179" spans="1:1">
      <c r="A179" s="140"/>
    </row>
    <row r="180" spans="1:1">
      <c r="A180" s="140"/>
    </row>
    <row r="181" spans="1:1">
      <c r="A181" s="140"/>
    </row>
    <row r="182" spans="1:1">
      <c r="A182" s="140"/>
    </row>
    <row r="183" spans="1:1">
      <c r="A183" s="140"/>
    </row>
  </sheetData>
  <mergeCells count="2">
    <mergeCell ref="A1:D1"/>
    <mergeCell ref="A2:D2"/>
  </mergeCells>
  <printOptions horizontalCentered="1" verticalCentered="1"/>
  <pageMargins left="0.56875" right="0.45" top="0.76875" bottom="0.529166666666667" header="0.511805555555556" footer="0.329166666666667"/>
  <pageSetup paperSize="9" orientation="portrait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80"/>
  <sheetViews>
    <sheetView showGridLines="0" showZeros="0" topLeftCell="A16" workbookViewId="0">
      <selection activeCell="F38" sqref="F38"/>
    </sheetView>
  </sheetViews>
  <sheetFormatPr defaultColWidth="9" defaultRowHeight="14.25" outlineLevelCol="3"/>
  <cols>
    <col min="1" max="1" width="32.375" customWidth="1"/>
    <col min="2" max="4" width="15" customWidth="1"/>
    <col min="7" max="7" width="19.125" customWidth="1"/>
  </cols>
  <sheetData>
    <row r="1" ht="26.25" customHeight="1" spans="1:4">
      <c r="A1" s="141" t="s">
        <v>115</v>
      </c>
      <c r="B1" s="141"/>
      <c r="C1" s="141"/>
      <c r="D1" s="141"/>
    </row>
    <row r="2" ht="19.5" customHeight="1" spans="1:4">
      <c r="A2" s="161" t="s">
        <v>1</v>
      </c>
      <c r="B2" s="161"/>
      <c r="C2" s="161"/>
      <c r="D2" s="161"/>
    </row>
    <row r="3" ht="51" customHeight="1" spans="1:4">
      <c r="A3" s="162" t="s">
        <v>2</v>
      </c>
      <c r="B3" s="164" t="s">
        <v>76</v>
      </c>
      <c r="C3" s="163" t="s">
        <v>116</v>
      </c>
      <c r="D3" s="164" t="s">
        <v>5</v>
      </c>
    </row>
    <row r="4" ht="30" customHeight="1" spans="1:4">
      <c r="A4" s="140" t="s">
        <v>117</v>
      </c>
      <c r="B4" s="197">
        <v>3019047</v>
      </c>
      <c r="C4" s="197">
        <v>3406243</v>
      </c>
      <c r="D4" s="174">
        <f>100*(C4-B4)/B4</f>
        <v>12.8</v>
      </c>
    </row>
    <row r="5" ht="30" customHeight="1" spans="1:4">
      <c r="A5" s="140" t="s">
        <v>118</v>
      </c>
      <c r="B5" s="197">
        <v>658258</v>
      </c>
      <c r="C5" s="197">
        <v>735481</v>
      </c>
      <c r="D5" s="174">
        <f t="shared" ref="D5:D24" si="0">100*(C5-B5)/B5</f>
        <v>11.7</v>
      </c>
    </row>
    <row r="6" ht="30" customHeight="1" spans="1:4">
      <c r="A6" s="140" t="s">
        <v>119</v>
      </c>
      <c r="B6" s="197">
        <v>283125</v>
      </c>
      <c r="C6" s="197">
        <v>330848</v>
      </c>
      <c r="D6" s="174">
        <f t="shared" si="0"/>
        <v>16.9</v>
      </c>
    </row>
    <row r="7" ht="30" customHeight="1" spans="1:4">
      <c r="A7" s="140" t="s">
        <v>120</v>
      </c>
      <c r="B7" s="197">
        <v>685397</v>
      </c>
      <c r="C7" s="197">
        <v>758425</v>
      </c>
      <c r="D7" s="174">
        <f t="shared" si="0"/>
        <v>10.7</v>
      </c>
    </row>
    <row r="8" ht="30" customHeight="1" spans="1:4">
      <c r="A8" s="140" t="s">
        <v>121</v>
      </c>
      <c r="B8" s="197">
        <v>365532</v>
      </c>
      <c r="C8" s="197">
        <v>417002</v>
      </c>
      <c r="D8" s="174">
        <f t="shared" si="0"/>
        <v>14.1</v>
      </c>
    </row>
    <row r="9" ht="30" customHeight="1" spans="1:4">
      <c r="A9" s="140" t="s">
        <v>122</v>
      </c>
      <c r="B9" s="197">
        <v>305157</v>
      </c>
      <c r="C9" s="197">
        <v>330053</v>
      </c>
      <c r="D9" s="174">
        <f t="shared" si="0"/>
        <v>8.2</v>
      </c>
    </row>
    <row r="10" ht="30" customHeight="1" spans="1:4">
      <c r="A10" s="140" t="s">
        <v>123</v>
      </c>
      <c r="B10" s="197">
        <v>131687</v>
      </c>
      <c r="C10" s="197">
        <v>152428</v>
      </c>
      <c r="D10" s="174">
        <f t="shared" si="0"/>
        <v>15.8</v>
      </c>
    </row>
    <row r="11" ht="30" customHeight="1" spans="1:4">
      <c r="A11" s="140" t="s">
        <v>124</v>
      </c>
      <c r="B11" s="197">
        <v>813405</v>
      </c>
      <c r="C11" s="197">
        <v>1000325</v>
      </c>
      <c r="D11" s="174">
        <f t="shared" si="0"/>
        <v>23</v>
      </c>
    </row>
    <row r="12" ht="30" customHeight="1" spans="1:4">
      <c r="A12" s="140" t="s">
        <v>125</v>
      </c>
      <c r="B12" s="197">
        <v>684768</v>
      </c>
      <c r="C12" s="197">
        <v>745146</v>
      </c>
      <c r="D12" s="174">
        <f t="shared" si="0"/>
        <v>8.8</v>
      </c>
    </row>
    <row r="13" ht="30" customHeight="1" spans="1:4">
      <c r="A13" s="140" t="s">
        <v>126</v>
      </c>
      <c r="B13" s="197">
        <v>749053</v>
      </c>
      <c r="C13" s="197">
        <v>763033</v>
      </c>
      <c r="D13" s="174">
        <f t="shared" si="0"/>
        <v>1.9</v>
      </c>
    </row>
    <row r="14" ht="30" customHeight="1" spans="1:4">
      <c r="A14" s="140" t="s">
        <v>127</v>
      </c>
      <c r="B14" s="197">
        <v>87565</v>
      </c>
      <c r="C14" s="197">
        <v>96759</v>
      </c>
      <c r="D14" s="174">
        <f t="shared" si="0"/>
        <v>10.5</v>
      </c>
    </row>
    <row r="15" ht="30" customHeight="1" spans="1:4">
      <c r="A15" s="140" t="s">
        <v>128</v>
      </c>
      <c r="B15" s="197">
        <v>457940</v>
      </c>
      <c r="C15" s="197">
        <v>508040</v>
      </c>
      <c r="D15" s="174">
        <f t="shared" si="0"/>
        <v>10.9</v>
      </c>
    </row>
    <row r="16" ht="30" customHeight="1" spans="1:4">
      <c r="A16" s="140" t="s">
        <v>129</v>
      </c>
      <c r="B16" s="197">
        <v>133314</v>
      </c>
      <c r="C16" s="197">
        <v>157967</v>
      </c>
      <c r="D16" s="174">
        <f t="shared" si="0"/>
        <v>18.5</v>
      </c>
    </row>
    <row r="17" ht="30" customHeight="1" spans="1:4">
      <c r="A17" s="140" t="s">
        <v>130</v>
      </c>
      <c r="B17" s="197">
        <v>305428</v>
      </c>
      <c r="C17" s="197">
        <v>318213</v>
      </c>
      <c r="D17" s="174">
        <f t="shared" si="0"/>
        <v>4.2</v>
      </c>
    </row>
    <row r="18" ht="30" customHeight="1" spans="1:4">
      <c r="A18" s="140" t="s">
        <v>131</v>
      </c>
      <c r="B18" s="197">
        <v>401021</v>
      </c>
      <c r="C18" s="197">
        <v>495268</v>
      </c>
      <c r="D18" s="174">
        <f t="shared" si="0"/>
        <v>23.5</v>
      </c>
    </row>
    <row r="19" ht="30" customHeight="1" spans="1:4">
      <c r="A19" s="140" t="s">
        <v>132</v>
      </c>
      <c r="B19" s="197">
        <v>92917</v>
      </c>
      <c r="C19" s="197">
        <v>98089</v>
      </c>
      <c r="D19" s="174">
        <f t="shared" si="0"/>
        <v>5.6</v>
      </c>
    </row>
    <row r="20" ht="30" customHeight="1" spans="1:4">
      <c r="A20" s="140" t="s">
        <v>133</v>
      </c>
      <c r="B20" s="197">
        <v>39482</v>
      </c>
      <c r="C20" s="197">
        <v>50831</v>
      </c>
      <c r="D20" s="174">
        <f t="shared" si="0"/>
        <v>28.7</v>
      </c>
    </row>
    <row r="21" ht="30" customHeight="1" spans="1:4">
      <c r="A21" s="140" t="s">
        <v>134</v>
      </c>
      <c r="B21" s="197">
        <v>18678</v>
      </c>
      <c r="C21" s="197">
        <v>23514</v>
      </c>
      <c r="D21" s="174">
        <f t="shared" si="0"/>
        <v>25.9</v>
      </c>
    </row>
    <row r="22" ht="30" customHeight="1" spans="1:4">
      <c r="A22" s="140" t="s">
        <v>135</v>
      </c>
      <c r="B22" s="191">
        <v>14008</v>
      </c>
      <c r="C22" s="197">
        <v>17498</v>
      </c>
      <c r="D22" s="174">
        <f t="shared" si="0"/>
        <v>24.9</v>
      </c>
    </row>
    <row r="23" ht="30" customHeight="1" spans="1:4">
      <c r="A23" s="140"/>
      <c r="B23" s="191"/>
      <c r="C23" s="197"/>
      <c r="D23" s="174"/>
    </row>
    <row r="24" ht="30" customHeight="1" spans="1:4">
      <c r="A24" s="156" t="s">
        <v>81</v>
      </c>
      <c r="B24" s="254">
        <f>SUM(B4:B22)</f>
        <v>9245782</v>
      </c>
      <c r="C24" s="254">
        <f>SUM(C4:C22)</f>
        <v>10405163</v>
      </c>
      <c r="D24" s="199">
        <f t="shared" si="0"/>
        <v>12.5</v>
      </c>
    </row>
    <row r="168" spans="1:1">
      <c r="A168" s="140"/>
    </row>
    <row r="169" spans="1:1">
      <c r="A169" s="140"/>
    </row>
    <row r="170" spans="1:1">
      <c r="A170" s="140"/>
    </row>
    <row r="171" spans="1:1">
      <c r="A171" s="140"/>
    </row>
    <row r="172" spans="1:1">
      <c r="A172" s="140"/>
    </row>
    <row r="173" spans="1:1">
      <c r="A173" s="140"/>
    </row>
    <row r="174" spans="1:1">
      <c r="A174" s="140"/>
    </row>
    <row r="175" spans="1:1">
      <c r="A175" s="140"/>
    </row>
    <row r="176" spans="1:1">
      <c r="A176" s="140"/>
    </row>
    <row r="177" spans="1:1">
      <c r="A177" s="140"/>
    </row>
    <row r="178" spans="1:1">
      <c r="A178" s="140"/>
    </row>
    <row r="179" spans="1:1">
      <c r="A179" s="140"/>
    </row>
    <row r="180" spans="1:1">
      <c r="A180" s="140"/>
    </row>
  </sheetData>
  <mergeCells count="2">
    <mergeCell ref="A1:D1"/>
    <mergeCell ref="A2:D2"/>
  </mergeCells>
  <printOptions horizontalCentered="1" verticalCentered="1"/>
  <pageMargins left="0.747916666666667" right="0.747916666666667" top="0.76875" bottom="0.529166666666667" header="0.511805555555556" footer="0.329166666666667"/>
  <pageSetup paperSize="9" orientation="portrait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81"/>
  <sheetViews>
    <sheetView showGridLines="0" showZeros="0" topLeftCell="A19" workbookViewId="0">
      <selection activeCell="A29" sqref="A29"/>
    </sheetView>
  </sheetViews>
  <sheetFormatPr defaultColWidth="9" defaultRowHeight="14.25" outlineLevelCol="3"/>
  <cols>
    <col min="1" max="1" width="32.375" customWidth="1"/>
    <col min="2" max="4" width="15" customWidth="1"/>
  </cols>
  <sheetData>
    <row r="1" ht="26.25" customHeight="1" spans="1:4">
      <c r="A1" s="141" t="s">
        <v>136</v>
      </c>
      <c r="B1" s="141"/>
      <c r="C1" s="141"/>
      <c r="D1" s="141"/>
    </row>
    <row r="2" ht="19.5" customHeight="1" spans="1:4">
      <c r="A2" s="161" t="s">
        <v>1</v>
      </c>
      <c r="B2" s="161"/>
      <c r="C2" s="161"/>
      <c r="D2" s="161"/>
    </row>
    <row r="3" ht="51" customHeight="1" spans="1:4">
      <c r="A3" s="162" t="s">
        <v>2</v>
      </c>
      <c r="B3" s="164" t="s">
        <v>76</v>
      </c>
      <c r="C3" s="163" t="s">
        <v>116</v>
      </c>
      <c r="D3" s="164" t="s">
        <v>5</v>
      </c>
    </row>
    <row r="4" ht="30" customHeight="1" spans="1:4">
      <c r="A4" s="140" t="s">
        <v>117</v>
      </c>
      <c r="B4" s="191">
        <v>3532024</v>
      </c>
      <c r="C4" s="197">
        <v>4048053</v>
      </c>
      <c r="D4" s="174">
        <f>(C4/B4-1)*100</f>
        <v>14.6</v>
      </c>
    </row>
    <row r="5" ht="30" customHeight="1" spans="1:4">
      <c r="A5" s="140" t="s">
        <v>118</v>
      </c>
      <c r="B5" s="191">
        <v>798114</v>
      </c>
      <c r="C5" s="197">
        <v>938698</v>
      </c>
      <c r="D5" s="174">
        <f t="shared" ref="D5:D25" si="0">(C5/B5-1)*100</f>
        <v>17.6</v>
      </c>
    </row>
    <row r="6" ht="30" customHeight="1" spans="1:4">
      <c r="A6" s="140" t="s">
        <v>119</v>
      </c>
      <c r="B6" s="191">
        <v>331783</v>
      </c>
      <c r="C6" s="197">
        <v>395872</v>
      </c>
      <c r="D6" s="174">
        <f t="shared" si="0"/>
        <v>19.3</v>
      </c>
    </row>
    <row r="7" ht="30" customHeight="1" spans="1:4">
      <c r="A7" s="140" t="s">
        <v>120</v>
      </c>
      <c r="B7" s="191">
        <v>2257619</v>
      </c>
      <c r="C7" s="197">
        <v>2322805</v>
      </c>
      <c r="D7" s="174">
        <f t="shared" si="0"/>
        <v>2.9</v>
      </c>
    </row>
    <row r="8" ht="30" customHeight="1" spans="1:4">
      <c r="A8" s="140" t="s">
        <v>121</v>
      </c>
      <c r="B8" s="191">
        <v>1195687</v>
      </c>
      <c r="C8" s="197">
        <v>1278806</v>
      </c>
      <c r="D8" s="174">
        <f t="shared" si="0"/>
        <v>7</v>
      </c>
    </row>
    <row r="9" ht="30" customHeight="1" spans="1:4">
      <c r="A9" s="140" t="s">
        <v>122</v>
      </c>
      <c r="B9" s="191">
        <v>1202811</v>
      </c>
      <c r="C9" s="197">
        <v>1154376</v>
      </c>
      <c r="D9" s="174">
        <f t="shared" si="0"/>
        <v>-4</v>
      </c>
    </row>
    <row r="10" ht="30" customHeight="1" spans="1:4">
      <c r="A10" s="140" t="s">
        <v>123</v>
      </c>
      <c r="B10" s="191">
        <v>561160</v>
      </c>
      <c r="C10" s="197">
        <v>610229</v>
      </c>
      <c r="D10" s="174">
        <f t="shared" si="0"/>
        <v>8.7</v>
      </c>
    </row>
    <row r="11" ht="30" customHeight="1" spans="1:4">
      <c r="A11" s="140" t="s">
        <v>124</v>
      </c>
      <c r="B11" s="191">
        <v>1688147</v>
      </c>
      <c r="C11" s="197">
        <v>1939047</v>
      </c>
      <c r="D11" s="174">
        <f t="shared" si="0"/>
        <v>14.9</v>
      </c>
    </row>
    <row r="12" ht="30" customHeight="1" spans="1:4">
      <c r="A12" s="140" t="s">
        <v>125</v>
      </c>
      <c r="B12" s="191">
        <v>1645105</v>
      </c>
      <c r="C12" s="197">
        <v>1703680</v>
      </c>
      <c r="D12" s="174">
        <f t="shared" si="0"/>
        <v>3.6</v>
      </c>
    </row>
    <row r="13" ht="30" customHeight="1" spans="1:4">
      <c r="A13" s="140" t="s">
        <v>126</v>
      </c>
      <c r="B13" s="191">
        <v>1994981</v>
      </c>
      <c r="C13" s="197">
        <v>2110477</v>
      </c>
      <c r="D13" s="174">
        <f t="shared" si="0"/>
        <v>5.8</v>
      </c>
    </row>
    <row r="14" ht="30" customHeight="1" spans="1:4">
      <c r="A14" s="140" t="s">
        <v>127</v>
      </c>
      <c r="B14" s="191">
        <v>763175</v>
      </c>
      <c r="C14" s="197">
        <v>849627</v>
      </c>
      <c r="D14" s="174">
        <f t="shared" si="0"/>
        <v>11.3</v>
      </c>
    </row>
    <row r="15" ht="30" customHeight="1" spans="1:4">
      <c r="A15" s="140" t="s">
        <v>128</v>
      </c>
      <c r="B15" s="191">
        <v>3248549</v>
      </c>
      <c r="C15" s="197">
        <v>3632529</v>
      </c>
      <c r="D15" s="174">
        <f t="shared" si="0"/>
        <v>11.8</v>
      </c>
    </row>
    <row r="16" ht="30" customHeight="1" spans="1:4">
      <c r="A16" s="140" t="s">
        <v>129</v>
      </c>
      <c r="B16" s="191">
        <v>1649362</v>
      </c>
      <c r="C16" s="197">
        <v>1883276</v>
      </c>
      <c r="D16" s="174">
        <f t="shared" si="0"/>
        <v>14.2</v>
      </c>
    </row>
    <row r="17" ht="30" customHeight="1" spans="1:4">
      <c r="A17" s="140" t="s">
        <v>130</v>
      </c>
      <c r="B17" s="191">
        <v>642070</v>
      </c>
      <c r="C17" s="197">
        <v>668338</v>
      </c>
      <c r="D17" s="174">
        <f t="shared" si="0"/>
        <v>4.1</v>
      </c>
    </row>
    <row r="18" ht="30" customHeight="1" spans="1:4">
      <c r="A18" s="140" t="s">
        <v>131</v>
      </c>
      <c r="B18" s="191">
        <v>841539</v>
      </c>
      <c r="C18" s="197">
        <v>892505</v>
      </c>
      <c r="D18" s="174">
        <f t="shared" si="0"/>
        <v>6.1</v>
      </c>
    </row>
    <row r="19" ht="30" customHeight="1" spans="1:4">
      <c r="A19" s="140" t="s">
        <v>132</v>
      </c>
      <c r="B19" s="191">
        <v>114764</v>
      </c>
      <c r="C19" s="197">
        <v>120329</v>
      </c>
      <c r="D19" s="174">
        <f t="shared" si="0"/>
        <v>4.8</v>
      </c>
    </row>
    <row r="20" ht="30" customHeight="1" spans="1:4">
      <c r="A20" s="140" t="s">
        <v>133</v>
      </c>
      <c r="B20" s="191">
        <v>58663</v>
      </c>
      <c r="C20" s="197">
        <v>64215</v>
      </c>
      <c r="D20" s="174">
        <f t="shared" si="0"/>
        <v>9.5</v>
      </c>
    </row>
    <row r="21" ht="30" customHeight="1" spans="1:4">
      <c r="A21" s="140" t="s">
        <v>134</v>
      </c>
      <c r="B21" s="191">
        <v>33939</v>
      </c>
      <c r="C21" s="197">
        <v>38960</v>
      </c>
      <c r="D21" s="174">
        <f t="shared" si="0"/>
        <v>14.8</v>
      </c>
    </row>
    <row r="22" ht="21" customHeight="1" spans="1:4">
      <c r="A22" s="140" t="s">
        <v>135</v>
      </c>
      <c r="B22" s="191">
        <v>20839</v>
      </c>
      <c r="C22" s="197">
        <v>22182</v>
      </c>
      <c r="D22" s="174">
        <f t="shared" si="0"/>
        <v>6.4</v>
      </c>
    </row>
    <row r="23" ht="21" customHeight="1" spans="1:4">
      <c r="A23" s="140"/>
      <c r="B23" s="191"/>
      <c r="C23" s="197"/>
      <c r="D23" s="174"/>
    </row>
    <row r="24" ht="24.95" customHeight="1" spans="1:4">
      <c r="A24" s="140"/>
      <c r="B24" s="191"/>
      <c r="C24" s="197"/>
      <c r="D24" s="174"/>
    </row>
    <row r="25" ht="20.25" customHeight="1" spans="1:4">
      <c r="A25" s="156" t="s">
        <v>89</v>
      </c>
      <c r="B25" s="198">
        <f>SUM(B4:B22)</f>
        <v>22580331</v>
      </c>
      <c r="C25" s="198">
        <f>SUM(C4:C22)</f>
        <v>24674004</v>
      </c>
      <c r="D25" s="199">
        <f t="shared" si="0"/>
        <v>9.3</v>
      </c>
    </row>
    <row r="169" spans="1:1">
      <c r="A169" s="140"/>
    </row>
    <row r="170" spans="1:1">
      <c r="A170" s="140"/>
    </row>
    <row r="171" spans="1:1">
      <c r="A171" s="140"/>
    </row>
    <row r="172" spans="1:1">
      <c r="A172" s="140"/>
    </row>
    <row r="173" spans="1:1">
      <c r="A173" s="140"/>
    </row>
    <row r="174" spans="1:1">
      <c r="A174" s="140"/>
    </row>
    <row r="175" spans="1:1">
      <c r="A175" s="140"/>
    </row>
    <row r="176" spans="1:1">
      <c r="A176" s="140"/>
    </row>
    <row r="177" spans="1:1">
      <c r="A177" s="140"/>
    </row>
    <row r="178" spans="1:1">
      <c r="A178" s="140"/>
    </row>
    <row r="179" spans="1:1">
      <c r="A179" s="140"/>
    </row>
    <row r="180" spans="1:1">
      <c r="A180" s="140"/>
    </row>
    <row r="181" spans="1:1">
      <c r="A181" s="140"/>
    </row>
  </sheetData>
  <mergeCells count="2">
    <mergeCell ref="A1:D1"/>
    <mergeCell ref="A2:D2"/>
  </mergeCells>
  <printOptions horizontalCentered="1" verticalCentered="1"/>
  <pageMargins left="0.747916666666667" right="0.747916666666667" top="0.786805555555556" bottom="0.511805555555556" header="0.511805555555556" footer="0.313888888888889"/>
  <pageSetup paperSize="9" orientation="portrait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64"/>
  <sheetViews>
    <sheetView topLeftCell="A49" workbookViewId="0">
      <selection activeCell="F12" sqref="F12"/>
    </sheetView>
  </sheetViews>
  <sheetFormatPr defaultColWidth="9" defaultRowHeight="14.25" outlineLevelCol="3"/>
  <cols>
    <col min="1" max="1" width="19.5" style="270" customWidth="1"/>
    <col min="2" max="2" width="19.75" style="270" customWidth="1"/>
    <col min="3" max="3" width="22.875" style="270" customWidth="1"/>
    <col min="4" max="4" width="19.75" style="270" customWidth="1"/>
    <col min="5" max="16384" width="9" style="270"/>
  </cols>
  <sheetData>
    <row r="1" ht="45" customHeight="1" spans="1:4">
      <c r="A1" s="271" t="s">
        <v>137</v>
      </c>
      <c r="B1" s="271"/>
      <c r="C1" s="271"/>
      <c r="D1" s="271"/>
    </row>
    <row r="2" customHeight="1" spans="1:4">
      <c r="A2" s="272" t="s">
        <v>1</v>
      </c>
      <c r="B2" s="272"/>
      <c r="C2" s="272"/>
      <c r="D2" s="272"/>
    </row>
    <row r="3" spans="1:4">
      <c r="A3" s="273" t="s">
        <v>138</v>
      </c>
      <c r="B3" s="274" t="s">
        <v>139</v>
      </c>
      <c r="C3" s="274" t="s">
        <v>138</v>
      </c>
      <c r="D3" s="274" t="s">
        <v>139</v>
      </c>
    </row>
    <row r="4" spans="1:4">
      <c r="A4" s="275" t="s">
        <v>140</v>
      </c>
      <c r="B4" s="276">
        <v>844931</v>
      </c>
      <c r="C4" s="277" t="s">
        <v>141</v>
      </c>
      <c r="D4" s="276">
        <v>824391</v>
      </c>
    </row>
    <row r="5" spans="1:4">
      <c r="A5" s="275" t="s">
        <v>142</v>
      </c>
      <c r="B5" s="276">
        <v>268632</v>
      </c>
      <c r="C5" s="278" t="s">
        <v>143</v>
      </c>
      <c r="D5" s="276">
        <v>0</v>
      </c>
    </row>
    <row r="6" spans="1:4">
      <c r="A6" s="275" t="s">
        <v>144</v>
      </c>
      <c r="B6" s="276">
        <v>11715</v>
      </c>
      <c r="C6" s="278" t="s">
        <v>145</v>
      </c>
      <c r="D6" s="276">
        <v>0</v>
      </c>
    </row>
    <row r="7" ht="24" spans="1:4">
      <c r="A7" s="279" t="s">
        <v>146</v>
      </c>
      <c r="B7" s="276">
        <v>5258</v>
      </c>
      <c r="C7" s="280" t="s">
        <v>147</v>
      </c>
      <c r="D7" s="276">
        <v>0</v>
      </c>
    </row>
    <row r="8" spans="1:4">
      <c r="A8" s="279" t="s">
        <v>148</v>
      </c>
      <c r="B8" s="276">
        <v>6457</v>
      </c>
      <c r="C8" s="280" t="s">
        <v>149</v>
      </c>
      <c r="D8" s="276">
        <v>0</v>
      </c>
    </row>
    <row r="9" ht="24" spans="1:4">
      <c r="A9" s="279" t="s">
        <v>150</v>
      </c>
      <c r="B9" s="276">
        <v>0</v>
      </c>
      <c r="C9" s="280" t="s">
        <v>151</v>
      </c>
      <c r="D9" s="276">
        <v>0</v>
      </c>
    </row>
    <row r="10" spans="1:4">
      <c r="A10" s="279" t="s">
        <v>152</v>
      </c>
      <c r="B10" s="276">
        <v>0</v>
      </c>
      <c r="C10" s="280" t="s">
        <v>153</v>
      </c>
      <c r="D10" s="276">
        <v>0</v>
      </c>
    </row>
    <row r="11" spans="1:4">
      <c r="A11" s="275" t="s">
        <v>154</v>
      </c>
      <c r="B11" s="276">
        <v>10503</v>
      </c>
      <c r="C11" s="278" t="s">
        <v>155</v>
      </c>
      <c r="D11" s="276">
        <v>0</v>
      </c>
    </row>
    <row r="12" spans="1:4">
      <c r="A12" s="279" t="s">
        <v>156</v>
      </c>
      <c r="B12" s="276">
        <v>1742</v>
      </c>
      <c r="C12" s="280" t="s">
        <v>157</v>
      </c>
      <c r="D12" s="276">
        <v>0</v>
      </c>
    </row>
    <row r="13" spans="1:4">
      <c r="A13" s="279" t="s">
        <v>158</v>
      </c>
      <c r="B13" s="276">
        <v>1252</v>
      </c>
      <c r="C13" s="280" t="s">
        <v>159</v>
      </c>
      <c r="D13" s="276">
        <v>0</v>
      </c>
    </row>
    <row r="14" ht="24" spans="1:4">
      <c r="A14" s="279" t="s">
        <v>160</v>
      </c>
      <c r="B14" s="276">
        <v>15</v>
      </c>
      <c r="C14" s="280" t="s">
        <v>161</v>
      </c>
      <c r="D14" s="276">
        <v>0</v>
      </c>
    </row>
    <row r="15" ht="24" spans="1:4">
      <c r="A15" s="279" t="s">
        <v>162</v>
      </c>
      <c r="B15" s="276">
        <v>12</v>
      </c>
      <c r="C15" s="280" t="s">
        <v>163</v>
      </c>
      <c r="D15" s="276">
        <v>0</v>
      </c>
    </row>
    <row r="16" spans="1:4">
      <c r="A16" s="279" t="s">
        <v>164</v>
      </c>
      <c r="B16" s="276">
        <v>2390</v>
      </c>
      <c r="C16" s="280" t="s">
        <v>165</v>
      </c>
      <c r="D16" s="276">
        <v>0</v>
      </c>
    </row>
    <row r="17" spans="1:4">
      <c r="A17" s="279" t="s">
        <v>166</v>
      </c>
      <c r="B17" s="276">
        <v>0</v>
      </c>
      <c r="C17" s="280" t="s">
        <v>167</v>
      </c>
      <c r="D17" s="276">
        <v>0</v>
      </c>
    </row>
    <row r="18" ht="24" spans="1:4">
      <c r="A18" s="279" t="s">
        <v>168</v>
      </c>
      <c r="B18" s="276">
        <v>0</v>
      </c>
      <c r="C18" s="280" t="s">
        <v>169</v>
      </c>
      <c r="D18" s="276">
        <v>0</v>
      </c>
    </row>
    <row r="19" ht="24" spans="1:4">
      <c r="A19" s="279" t="s">
        <v>170</v>
      </c>
      <c r="B19" s="276">
        <v>422</v>
      </c>
      <c r="C19" s="280" t="s">
        <v>171</v>
      </c>
      <c r="D19" s="276">
        <v>0</v>
      </c>
    </row>
    <row r="20" ht="24" spans="1:4">
      <c r="A20" s="279" t="s">
        <v>172</v>
      </c>
      <c r="B20" s="276">
        <v>0</v>
      </c>
      <c r="C20" s="280" t="s">
        <v>173</v>
      </c>
      <c r="D20" s="276">
        <v>0</v>
      </c>
    </row>
    <row r="21" ht="24" spans="1:4">
      <c r="A21" s="279" t="s">
        <v>174</v>
      </c>
      <c r="B21" s="276">
        <v>0</v>
      </c>
      <c r="C21" s="280" t="s">
        <v>175</v>
      </c>
      <c r="D21" s="276">
        <v>0</v>
      </c>
    </row>
    <row r="22" ht="24" spans="1:4">
      <c r="A22" s="279" t="s">
        <v>176</v>
      </c>
      <c r="B22" s="276">
        <v>1150</v>
      </c>
      <c r="C22" s="280" t="s">
        <v>177</v>
      </c>
      <c r="D22" s="276">
        <v>0</v>
      </c>
    </row>
    <row r="23" ht="24" spans="1:4">
      <c r="A23" s="279" t="s">
        <v>178</v>
      </c>
      <c r="B23" s="276">
        <v>439</v>
      </c>
      <c r="C23" s="280" t="s">
        <v>179</v>
      </c>
      <c r="D23" s="276">
        <v>0</v>
      </c>
    </row>
    <row r="24" ht="24" spans="1:4">
      <c r="A24" s="279" t="s">
        <v>180</v>
      </c>
      <c r="B24" s="276">
        <v>0</v>
      </c>
      <c r="C24" s="280" t="s">
        <v>181</v>
      </c>
      <c r="D24" s="276">
        <v>0</v>
      </c>
    </row>
    <row r="25" ht="24" spans="1:4">
      <c r="A25" s="279" t="s">
        <v>182</v>
      </c>
      <c r="B25" s="276">
        <v>94</v>
      </c>
      <c r="C25" s="280" t="s">
        <v>183</v>
      </c>
      <c r="D25" s="276">
        <v>0</v>
      </c>
    </row>
    <row r="26" ht="24" spans="1:4">
      <c r="A26" s="279" t="s">
        <v>184</v>
      </c>
      <c r="B26" s="276">
        <v>0</v>
      </c>
      <c r="C26" s="280" t="s">
        <v>185</v>
      </c>
      <c r="D26" s="276">
        <v>0</v>
      </c>
    </row>
    <row r="27" ht="24" spans="1:4">
      <c r="A27" s="279" t="s">
        <v>186</v>
      </c>
      <c r="B27" s="276">
        <v>0</v>
      </c>
      <c r="C27" s="280" t="s">
        <v>187</v>
      </c>
      <c r="D27" s="276">
        <v>0</v>
      </c>
    </row>
    <row r="28" spans="1:4">
      <c r="A28" s="279" t="s">
        <v>188</v>
      </c>
      <c r="B28" s="276">
        <v>2987</v>
      </c>
      <c r="C28" s="280" t="s">
        <v>189</v>
      </c>
      <c r="D28" s="276">
        <v>0</v>
      </c>
    </row>
    <row r="29" ht="24" spans="1:4">
      <c r="A29" s="279" t="s">
        <v>190</v>
      </c>
      <c r="B29" s="276">
        <v>0</v>
      </c>
      <c r="C29" s="280" t="s">
        <v>191</v>
      </c>
      <c r="D29" s="276">
        <v>0</v>
      </c>
    </row>
    <row r="30" spans="1:4">
      <c r="A30" s="275" t="s">
        <v>192</v>
      </c>
      <c r="B30" s="276">
        <v>246414</v>
      </c>
      <c r="C30" s="278" t="s">
        <v>193</v>
      </c>
      <c r="D30" s="276">
        <v>0</v>
      </c>
    </row>
    <row r="31" spans="1:4">
      <c r="A31" s="275" t="s">
        <v>194</v>
      </c>
      <c r="B31" s="276">
        <v>0</v>
      </c>
      <c r="C31" s="278" t="s">
        <v>195</v>
      </c>
      <c r="D31" s="276">
        <v>0</v>
      </c>
    </row>
    <row r="32" spans="1:4">
      <c r="A32" s="275" t="s">
        <v>196</v>
      </c>
      <c r="B32" s="276">
        <v>0</v>
      </c>
      <c r="C32" s="278" t="s">
        <v>197</v>
      </c>
      <c r="D32" s="276">
        <v>341716</v>
      </c>
    </row>
    <row r="33" spans="1:4">
      <c r="A33" s="279" t="s">
        <v>198</v>
      </c>
      <c r="B33" s="276">
        <v>0</v>
      </c>
      <c r="C33" s="280" t="s">
        <v>199</v>
      </c>
      <c r="D33" s="276">
        <v>296359</v>
      </c>
    </row>
    <row r="34" spans="1:4">
      <c r="A34" s="279" t="s">
        <v>200</v>
      </c>
      <c r="B34" s="276">
        <v>0</v>
      </c>
      <c r="C34" s="280" t="s">
        <v>201</v>
      </c>
      <c r="D34" s="276">
        <v>0</v>
      </c>
    </row>
    <row r="35" ht="24" spans="1:4">
      <c r="A35" s="279" t="s">
        <v>202</v>
      </c>
      <c r="B35" s="276">
        <v>0</v>
      </c>
      <c r="C35" s="280" t="s">
        <v>203</v>
      </c>
      <c r="D35" s="276">
        <v>0</v>
      </c>
    </row>
    <row r="36" spans="1:4">
      <c r="A36" s="279" t="s">
        <v>204</v>
      </c>
      <c r="B36" s="276">
        <v>0</v>
      </c>
      <c r="C36" s="280" t="s">
        <v>205</v>
      </c>
      <c r="D36" s="276">
        <v>45357</v>
      </c>
    </row>
    <row r="37" spans="1:4">
      <c r="A37" s="275" t="s">
        <v>206</v>
      </c>
      <c r="B37" s="276">
        <v>0</v>
      </c>
      <c r="C37" s="278" t="s">
        <v>207</v>
      </c>
      <c r="D37" s="276">
        <v>0</v>
      </c>
    </row>
    <row r="38" spans="1:4">
      <c r="A38" s="275" t="s">
        <v>208</v>
      </c>
      <c r="B38" s="276">
        <v>0</v>
      </c>
      <c r="C38" s="278" t="s">
        <v>209</v>
      </c>
      <c r="D38" s="276">
        <v>0</v>
      </c>
    </row>
    <row r="39" ht="36" spans="1:4">
      <c r="A39" s="279" t="s">
        <v>210</v>
      </c>
      <c r="B39" s="276">
        <v>0</v>
      </c>
      <c r="C39" s="280" t="s">
        <v>211</v>
      </c>
      <c r="D39" s="276">
        <v>0</v>
      </c>
    </row>
    <row r="40" ht="24" spans="1:4">
      <c r="A40" s="279" t="s">
        <v>212</v>
      </c>
      <c r="B40" s="276">
        <v>0</v>
      </c>
      <c r="C40" s="280" t="s">
        <v>213</v>
      </c>
      <c r="D40" s="276">
        <v>0</v>
      </c>
    </row>
    <row r="41" ht="24" spans="1:4">
      <c r="A41" s="279" t="s">
        <v>214</v>
      </c>
      <c r="B41" s="276">
        <v>0</v>
      </c>
      <c r="C41" s="280" t="s">
        <v>215</v>
      </c>
      <c r="D41" s="276">
        <v>0</v>
      </c>
    </row>
    <row r="42" spans="1:4">
      <c r="A42" s="275" t="s">
        <v>216</v>
      </c>
      <c r="B42" s="276">
        <v>0</v>
      </c>
      <c r="C42" s="278" t="s">
        <v>217</v>
      </c>
      <c r="D42" s="276">
        <v>6000</v>
      </c>
    </row>
    <row r="43" spans="1:4">
      <c r="A43" s="281" t="s">
        <v>218</v>
      </c>
      <c r="B43" s="282">
        <v>0</v>
      </c>
      <c r="C43" s="278" t="s">
        <v>219</v>
      </c>
      <c r="D43" s="276">
        <v>6000</v>
      </c>
    </row>
    <row r="44" spans="1:4">
      <c r="A44" s="275" t="s">
        <v>220</v>
      </c>
      <c r="B44" s="276">
        <v>0</v>
      </c>
      <c r="C44" s="278" t="s">
        <v>221</v>
      </c>
      <c r="D44" s="276">
        <v>6000</v>
      </c>
    </row>
    <row r="45" ht="24" spans="1:4">
      <c r="A45" s="279" t="s">
        <v>222</v>
      </c>
      <c r="B45" s="276">
        <v>0</v>
      </c>
      <c r="C45" s="280" t="s">
        <v>223</v>
      </c>
      <c r="D45" s="276">
        <v>6000</v>
      </c>
    </row>
    <row r="46" ht="24" spans="1:4">
      <c r="A46" s="279" t="s">
        <v>224</v>
      </c>
      <c r="B46" s="276">
        <v>0</v>
      </c>
      <c r="C46" s="280" t="s">
        <v>225</v>
      </c>
      <c r="D46" s="276">
        <v>0</v>
      </c>
    </row>
    <row r="47" ht="24" spans="1:4">
      <c r="A47" s="279" t="s">
        <v>226</v>
      </c>
      <c r="B47" s="276">
        <v>0</v>
      </c>
      <c r="C47" s="280" t="s">
        <v>227</v>
      </c>
      <c r="D47" s="276">
        <v>0</v>
      </c>
    </row>
    <row r="48" ht="24" spans="1:4">
      <c r="A48" s="279" t="s">
        <v>228</v>
      </c>
      <c r="B48" s="276">
        <v>0</v>
      </c>
      <c r="C48" s="280" t="s">
        <v>229</v>
      </c>
      <c r="D48" s="276">
        <v>0</v>
      </c>
    </row>
    <row r="49" spans="1:4">
      <c r="A49" s="275" t="s">
        <v>230</v>
      </c>
      <c r="B49" s="276">
        <v>6000</v>
      </c>
      <c r="C49" s="278" t="s">
        <v>231</v>
      </c>
      <c r="D49" s="276">
        <v>0</v>
      </c>
    </row>
    <row r="50" ht="24" spans="1:4">
      <c r="A50" s="279" t="s">
        <v>232</v>
      </c>
      <c r="B50" s="276">
        <v>6000</v>
      </c>
      <c r="C50" s="280" t="s">
        <v>233</v>
      </c>
      <c r="D50" s="276">
        <v>0</v>
      </c>
    </row>
    <row r="51" ht="24" spans="1:4">
      <c r="A51" s="283" t="s">
        <v>234</v>
      </c>
      <c r="B51" s="282">
        <v>6000</v>
      </c>
      <c r="C51" s="280" t="s">
        <v>235</v>
      </c>
      <c r="D51" s="276">
        <v>0</v>
      </c>
    </row>
    <row r="52" ht="24" spans="1:4">
      <c r="A52" s="279" t="s">
        <v>236</v>
      </c>
      <c r="B52" s="276">
        <v>0</v>
      </c>
      <c r="C52" s="280" t="s">
        <v>237</v>
      </c>
      <c r="D52" s="276">
        <v>0</v>
      </c>
    </row>
    <row r="53" ht="24" spans="1:4">
      <c r="A53" s="279" t="s">
        <v>238</v>
      </c>
      <c r="B53" s="276">
        <v>0</v>
      </c>
      <c r="C53" s="280" t="s">
        <v>239</v>
      </c>
      <c r="D53" s="276">
        <v>0</v>
      </c>
    </row>
    <row r="54" ht="24" spans="1:4">
      <c r="A54" s="279" t="s">
        <v>240</v>
      </c>
      <c r="B54" s="276">
        <v>0</v>
      </c>
      <c r="C54" s="280" t="s">
        <v>241</v>
      </c>
      <c r="D54" s="276">
        <v>0</v>
      </c>
    </row>
    <row r="55" spans="1:4">
      <c r="A55" s="275" t="s">
        <v>242</v>
      </c>
      <c r="B55" s="276">
        <v>0</v>
      </c>
      <c r="C55" s="278" t="s">
        <v>243</v>
      </c>
      <c r="D55" s="276">
        <v>0</v>
      </c>
    </row>
    <row r="56" spans="1:4">
      <c r="A56" s="275" t="s">
        <v>244</v>
      </c>
      <c r="B56" s="276">
        <v>0</v>
      </c>
      <c r="C56" s="278" t="s">
        <v>245</v>
      </c>
      <c r="D56" s="276">
        <v>0</v>
      </c>
    </row>
    <row r="57" spans="1:4">
      <c r="A57" s="275" t="s">
        <v>246</v>
      </c>
      <c r="B57" s="276">
        <v>0</v>
      </c>
      <c r="C57" s="278" t="s">
        <v>247</v>
      </c>
      <c r="D57" s="276">
        <v>0</v>
      </c>
    </row>
    <row r="58" spans="1:4">
      <c r="A58" s="275" t="s">
        <v>248</v>
      </c>
      <c r="B58" s="276">
        <v>8603</v>
      </c>
      <c r="C58" s="284"/>
      <c r="D58" s="276">
        <v>0</v>
      </c>
    </row>
    <row r="59" spans="1:4">
      <c r="A59" s="275" t="s">
        <v>249</v>
      </c>
      <c r="B59" s="276">
        <v>0</v>
      </c>
      <c r="C59" s="285" t="s">
        <v>250</v>
      </c>
      <c r="D59" s="282">
        <v>0</v>
      </c>
    </row>
    <row r="60" spans="1:4">
      <c r="A60" s="275" t="s">
        <v>251</v>
      </c>
      <c r="B60" s="276">
        <v>47801</v>
      </c>
      <c r="C60" s="278" t="s">
        <v>252</v>
      </c>
      <c r="D60" s="276">
        <v>0</v>
      </c>
    </row>
    <row r="61" spans="1:4">
      <c r="A61" s="279" t="s">
        <v>253</v>
      </c>
      <c r="B61" s="276">
        <v>46119</v>
      </c>
      <c r="C61" s="278" t="s">
        <v>254</v>
      </c>
      <c r="D61" s="276">
        <v>3860</v>
      </c>
    </row>
    <row r="62" spans="1:4">
      <c r="A62" s="279" t="s">
        <v>255</v>
      </c>
      <c r="B62" s="276">
        <v>0</v>
      </c>
      <c r="C62" s="278" t="s">
        <v>256</v>
      </c>
      <c r="D62" s="276">
        <v>2673</v>
      </c>
    </row>
    <row r="63" spans="1:4">
      <c r="A63" s="279" t="s">
        <v>257</v>
      </c>
      <c r="B63" s="276">
        <v>1682</v>
      </c>
      <c r="C63" s="278" t="s">
        <v>258</v>
      </c>
      <c r="D63" s="276">
        <v>1187</v>
      </c>
    </row>
    <row r="64" spans="1:4">
      <c r="A64" s="286" t="s">
        <v>259</v>
      </c>
      <c r="B64" s="282">
        <v>1175967</v>
      </c>
      <c r="C64" s="287" t="s">
        <v>260</v>
      </c>
      <c r="D64" s="282">
        <v>1175967</v>
      </c>
    </row>
  </sheetData>
  <mergeCells count="2">
    <mergeCell ref="A1:D1"/>
    <mergeCell ref="A2:D2"/>
  </mergeCell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80"/>
  <sheetViews>
    <sheetView showGridLines="0" showZeros="0" tabSelected="1" workbookViewId="0">
      <selection activeCell="D24" sqref="D24"/>
    </sheetView>
  </sheetViews>
  <sheetFormatPr defaultColWidth="9" defaultRowHeight="14.25" outlineLevelCol="7"/>
  <cols>
    <col min="1" max="1" width="31.75" customWidth="1"/>
    <col min="2" max="2" width="16" customWidth="1"/>
    <col min="3" max="4" width="15" customWidth="1"/>
    <col min="6" max="6" width="9.5" customWidth="1"/>
  </cols>
  <sheetData>
    <row r="1" ht="26.25" customHeight="1" spans="1:4">
      <c r="A1" s="255" t="s">
        <v>261</v>
      </c>
      <c r="B1" s="255"/>
      <c r="C1" s="255"/>
      <c r="D1" s="255"/>
    </row>
    <row r="2" customHeight="1" spans="1:4">
      <c r="A2" s="255"/>
      <c r="B2" s="255"/>
      <c r="C2" s="255"/>
      <c r="D2" s="255"/>
    </row>
    <row r="3" ht="19.5" customHeight="1" spans="1:4">
      <c r="A3" s="256" t="s">
        <v>1</v>
      </c>
      <c r="B3" s="256"/>
      <c r="C3" s="256"/>
      <c r="D3" s="256"/>
    </row>
    <row r="4" ht="51" customHeight="1" spans="1:4">
      <c r="A4" s="163" t="s">
        <v>2</v>
      </c>
      <c r="B4" s="163" t="s">
        <v>4</v>
      </c>
      <c r="C4" s="163" t="s">
        <v>262</v>
      </c>
      <c r="D4" s="163" t="s">
        <v>5</v>
      </c>
    </row>
    <row r="5" ht="24" customHeight="1" spans="1:4">
      <c r="A5" s="253" t="s">
        <v>6</v>
      </c>
      <c r="B5" s="265">
        <f>SUM(B6:B19)</f>
        <v>700934</v>
      </c>
      <c r="C5" s="265">
        <f>SUM(C6:C19)</f>
        <v>742990</v>
      </c>
      <c r="D5" s="258">
        <f>IF(OR(B5=0,C5=0),0,(C5/B5-1)*100)</f>
        <v>6</v>
      </c>
    </row>
    <row r="6" ht="24" customHeight="1" spans="1:8">
      <c r="A6" s="253" t="s">
        <v>7</v>
      </c>
      <c r="B6" s="266">
        <v>135283</v>
      </c>
      <c r="C6" s="267">
        <f>B6*1.06</f>
        <v>143400</v>
      </c>
      <c r="D6" s="258"/>
      <c r="F6" s="268"/>
      <c r="H6" s="136"/>
    </row>
    <row r="7" ht="24" customHeight="1" spans="1:8">
      <c r="A7" s="253" t="s">
        <v>8</v>
      </c>
      <c r="B7" s="269">
        <v>158370</v>
      </c>
      <c r="C7" s="267">
        <f t="shared" ref="C7:C18" si="0">B7*1.06</f>
        <v>167872</v>
      </c>
      <c r="D7" s="258"/>
      <c r="F7" s="268"/>
      <c r="H7" s="136"/>
    </row>
    <row r="8" ht="24" customHeight="1" spans="1:8">
      <c r="A8" s="253" t="s">
        <v>9</v>
      </c>
      <c r="B8" s="269">
        <v>154600</v>
      </c>
      <c r="C8" s="267">
        <f t="shared" si="0"/>
        <v>163876</v>
      </c>
      <c r="D8" s="258"/>
      <c r="F8" s="268"/>
      <c r="H8" s="136"/>
    </row>
    <row r="9" ht="24" customHeight="1" spans="1:8">
      <c r="A9" s="253" t="s">
        <v>10</v>
      </c>
      <c r="B9" s="269">
        <v>84486</v>
      </c>
      <c r="C9" s="267">
        <f t="shared" si="0"/>
        <v>89555</v>
      </c>
      <c r="D9" s="258"/>
      <c r="F9" s="268"/>
      <c r="H9" s="136"/>
    </row>
    <row r="10" ht="24" customHeight="1" spans="1:8">
      <c r="A10" s="253" t="s">
        <v>11</v>
      </c>
      <c r="B10" s="269"/>
      <c r="C10" s="267">
        <f t="shared" si="0"/>
        <v>0</v>
      </c>
      <c r="D10" s="258"/>
      <c r="F10" s="268"/>
      <c r="H10" s="136"/>
    </row>
    <row r="11" ht="24" customHeight="1" spans="1:8">
      <c r="A11" s="253" t="s">
        <v>13</v>
      </c>
      <c r="B11" s="269">
        <v>32933</v>
      </c>
      <c r="C11" s="267">
        <f t="shared" si="0"/>
        <v>34909</v>
      </c>
      <c r="D11" s="258"/>
      <c r="F11" s="268"/>
      <c r="H11" s="136"/>
    </row>
    <row r="12" ht="24" customHeight="1" spans="1:8">
      <c r="A12" s="253" t="s">
        <v>14</v>
      </c>
      <c r="B12" s="269">
        <v>32882</v>
      </c>
      <c r="C12" s="267">
        <f t="shared" si="0"/>
        <v>34855</v>
      </c>
      <c r="D12" s="258"/>
      <c r="F12" s="268"/>
      <c r="H12" s="136"/>
    </row>
    <row r="13" ht="24" customHeight="1" spans="1:8">
      <c r="A13" s="253" t="s">
        <v>15</v>
      </c>
      <c r="B13" s="269">
        <v>19111</v>
      </c>
      <c r="C13" s="267">
        <f t="shared" si="0"/>
        <v>20258</v>
      </c>
      <c r="D13" s="258"/>
      <c r="F13" s="268"/>
      <c r="H13" s="136"/>
    </row>
    <row r="14" ht="24" customHeight="1" spans="1:8">
      <c r="A14" s="253" t="s">
        <v>16</v>
      </c>
      <c r="B14" s="269">
        <v>3288</v>
      </c>
      <c r="C14" s="267">
        <f t="shared" si="0"/>
        <v>3485</v>
      </c>
      <c r="D14" s="258"/>
      <c r="F14" s="268"/>
      <c r="H14" s="136"/>
    </row>
    <row r="15" ht="24" customHeight="1" spans="1:8">
      <c r="A15" s="253" t="s">
        <v>17</v>
      </c>
      <c r="B15" s="269">
        <v>43658</v>
      </c>
      <c r="C15" s="267">
        <f t="shared" si="0"/>
        <v>46277</v>
      </c>
      <c r="D15" s="258"/>
      <c r="F15" s="268"/>
      <c r="H15" s="136"/>
    </row>
    <row r="16" ht="24" customHeight="1" spans="1:8">
      <c r="A16" s="265" t="s">
        <v>18</v>
      </c>
      <c r="B16" s="269">
        <v>378</v>
      </c>
      <c r="C16" s="267">
        <f t="shared" si="0"/>
        <v>401</v>
      </c>
      <c r="D16" s="258"/>
      <c r="F16" s="268"/>
      <c r="H16" s="136"/>
    </row>
    <row r="17" ht="24" customHeight="1" spans="1:8">
      <c r="A17" s="253" t="s">
        <v>19</v>
      </c>
      <c r="B17" s="269">
        <v>32565</v>
      </c>
      <c r="C17" s="267">
        <f t="shared" si="0"/>
        <v>34519</v>
      </c>
      <c r="D17" s="258"/>
      <c r="F17" s="268"/>
      <c r="H17" s="136"/>
    </row>
    <row r="18" ht="24" customHeight="1" spans="1:8">
      <c r="A18" s="253" t="s">
        <v>20</v>
      </c>
      <c r="B18" s="269">
        <v>3380</v>
      </c>
      <c r="C18" s="267">
        <f t="shared" si="0"/>
        <v>3583</v>
      </c>
      <c r="D18" s="258"/>
      <c r="F18" s="268"/>
      <c r="H18" s="136"/>
    </row>
    <row r="19" ht="24" customHeight="1" spans="1:8">
      <c r="A19" s="253" t="s">
        <v>21</v>
      </c>
      <c r="B19" s="269"/>
      <c r="C19" s="269"/>
      <c r="D19" s="258"/>
      <c r="F19" s="268"/>
      <c r="H19" s="136"/>
    </row>
    <row r="20" ht="24" customHeight="1" spans="1:8">
      <c r="A20" s="253" t="s">
        <v>22</v>
      </c>
      <c r="B20" s="269">
        <v>143997</v>
      </c>
      <c r="C20" s="269">
        <v>152610</v>
      </c>
      <c r="D20" s="258">
        <f>IF(OR(B20=0,C20=0),0,(C20/B20-1)*100)</f>
        <v>6</v>
      </c>
      <c r="H20" s="136"/>
    </row>
    <row r="21" ht="24" customHeight="1" spans="1:8">
      <c r="A21" s="253" t="s">
        <v>23</v>
      </c>
      <c r="B21" s="269">
        <v>46373</v>
      </c>
      <c r="C21" s="267">
        <f>B21*1.06</f>
        <v>49155</v>
      </c>
      <c r="D21" s="258"/>
      <c r="H21" s="136"/>
    </row>
    <row r="22" ht="24" customHeight="1" spans="1:8">
      <c r="A22" s="253" t="s">
        <v>24</v>
      </c>
      <c r="B22" s="269">
        <v>24184</v>
      </c>
      <c r="C22" s="267">
        <f>B22*1.06</f>
        <v>25635</v>
      </c>
      <c r="D22" s="258"/>
      <c r="H22" s="136"/>
    </row>
    <row r="23" ht="24" customHeight="1" spans="1:8">
      <c r="A23" s="253" t="s">
        <v>25</v>
      </c>
      <c r="B23" s="269">
        <v>971</v>
      </c>
      <c r="C23" s="267">
        <f>B23*1.06</f>
        <v>1029</v>
      </c>
      <c r="D23" s="258"/>
      <c r="H23" s="136"/>
    </row>
    <row r="24" ht="24" customHeight="1" spans="1:8">
      <c r="A24" s="253" t="s">
        <v>26</v>
      </c>
      <c r="B24" s="269">
        <v>30000</v>
      </c>
      <c r="C24" s="267">
        <f>B24*1.06</f>
        <v>31800</v>
      </c>
      <c r="D24" s="258"/>
      <c r="H24" s="136"/>
    </row>
    <row r="25" ht="24" customHeight="1" spans="1:8">
      <c r="A25" s="253" t="s">
        <v>27</v>
      </c>
      <c r="B25" s="269">
        <v>23401</v>
      </c>
      <c r="C25" s="267">
        <f>B25*1.06</f>
        <v>24805</v>
      </c>
      <c r="D25" s="258"/>
      <c r="H25" s="136"/>
    </row>
    <row r="26" ht="24" customHeight="1" spans="1:8">
      <c r="A26" s="253" t="s">
        <v>28</v>
      </c>
      <c r="B26" s="269">
        <v>19068</v>
      </c>
      <c r="C26" s="267">
        <f>B26*1.06</f>
        <v>20212</v>
      </c>
      <c r="D26" s="258"/>
      <c r="H26" s="136"/>
    </row>
    <row r="27" ht="80.25" customHeight="1" spans="1:4">
      <c r="A27" s="253"/>
      <c r="B27" s="269"/>
      <c r="C27" s="269"/>
      <c r="D27" s="258"/>
    </row>
    <row r="28" ht="20.25" customHeight="1" spans="1:4">
      <c r="A28" s="262" t="s">
        <v>140</v>
      </c>
      <c r="B28" s="265">
        <f>SUM(B5,B20)</f>
        <v>844931</v>
      </c>
      <c r="C28" s="265">
        <f>SUM(C5,C20)</f>
        <v>895600</v>
      </c>
      <c r="D28" s="258">
        <f>(C28/B28-1)*100</f>
        <v>6</v>
      </c>
    </row>
    <row r="29" ht="39.75" customHeight="1"/>
    <row r="30" ht="20.25" customHeight="1"/>
    <row r="168" spans="1:1">
      <c r="A168" s="140"/>
    </row>
    <row r="169" spans="1:1">
      <c r="A169" s="140"/>
    </row>
    <row r="170" spans="1:1">
      <c r="A170" s="140"/>
    </row>
    <row r="171" spans="1:1">
      <c r="A171" s="140"/>
    </row>
    <row r="172" spans="1:1">
      <c r="A172" s="140"/>
    </row>
    <row r="173" spans="1:1">
      <c r="A173" s="140"/>
    </row>
    <row r="174" spans="1:1">
      <c r="A174" s="140"/>
    </row>
    <row r="175" spans="1:1">
      <c r="A175" s="140"/>
    </row>
    <row r="176" spans="1:1">
      <c r="A176" s="140"/>
    </row>
    <row r="177" spans="1:1">
      <c r="A177" s="140"/>
    </row>
    <row r="178" spans="1:1">
      <c r="A178" s="140"/>
    </row>
    <row r="179" spans="1:1">
      <c r="A179" s="140"/>
    </row>
    <row r="180" spans="1:1">
      <c r="A180" s="140"/>
    </row>
  </sheetData>
  <protectedRanges>
    <protectedRange sqref="B6" name="区域1" securityDescriptor=""/>
  </protectedRanges>
  <mergeCells count="2">
    <mergeCell ref="A1:D1"/>
    <mergeCell ref="A3:D3"/>
  </mergeCells>
  <printOptions horizontalCentered="1" verticalCentered="1"/>
  <pageMargins left="0.747916666666667" right="0.747916666666667" top="0.46875" bottom="0.529166666666667" header="0.511805555555556" footer="0.329166666666667"/>
  <pageSetup paperSize="9" orientation="portrait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OFFICE</Company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表一—2015全区收入</vt:lpstr>
      <vt:lpstr>表二—2015全区支出</vt:lpstr>
      <vt:lpstr>表三—本级收入</vt:lpstr>
      <vt:lpstr>表四—本级支出</vt:lpstr>
      <vt:lpstr>表五—对下补助</vt:lpstr>
      <vt:lpstr>表六-各地收入 </vt:lpstr>
      <vt:lpstr>表七-各地支出</vt:lpstr>
      <vt:lpstr>表三--2015年高新区（新市区）一般公共预算预计平衡情况表</vt:lpstr>
      <vt:lpstr>表四—2016全区收入</vt:lpstr>
      <vt:lpstr>表五—2016全区支出</vt:lpstr>
      <vt:lpstr>表六-2016年高新区（新市区）一般公共预算支出安排明细表（项</vt:lpstr>
      <vt:lpstr>表七-2016年高新区（新市区）一般公共预算支出经济分类明细表</vt:lpstr>
      <vt:lpstr>表八--2016年一般公共预算收支平衡表</vt:lpstr>
      <vt:lpstr>表十—本级收入</vt:lpstr>
      <vt:lpstr>表十一—本级支出</vt:lpstr>
      <vt:lpstr>表十二—支出经济分类</vt:lpstr>
      <vt:lpstr>表十三—对下补助</vt:lpstr>
      <vt:lpstr>表十四—对下补助分地区、项目</vt:lpstr>
      <vt:lpstr>表十五一明细表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CurUserName</dc:creator>
  <cp:lastModifiedBy>Administrator</cp:lastModifiedBy>
  <dcterms:created xsi:type="dcterms:W3CDTF">2009-07-11T03:43:00Z</dcterms:created>
  <cp:lastPrinted>2015-01-06T05:40:00Z</cp:lastPrinted>
  <dcterms:modified xsi:type="dcterms:W3CDTF">2016-05-17T09:00:11Z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2052-10.1.0.5745</vt:lpwstr>
  </property>
</Properties>
</file>