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<sst xmlns="http://schemas.openxmlformats.org/spreadsheetml/2006/main" count="1450" uniqueCount="364">
  <si>
    <t/>
  </si>
  <si>
    <t>高新区（新市区）人力资源和社会保障局拟拨付2024年度第二季度企业社会保险补贴公示花名册</t>
  </si>
  <si>
    <t>序号</t>
  </si>
  <si>
    <t>享受社会保险补贴单位名称</t>
  </si>
  <si>
    <t>享受社会保险补贴类型</t>
  </si>
  <si>
    <t>享受社会保险补贴金额</t>
  </si>
  <si>
    <t>乌鲁木齐一阳千禾企业管理有限公司</t>
  </si>
  <si>
    <t>三类企业养老保险社保补贴</t>
  </si>
  <si>
    <t>新疆中科优教信息科技有限公司</t>
  </si>
  <si>
    <t>乌鲁木齐新宜精诚商贸有限责任公司</t>
  </si>
  <si>
    <t>有组织转移就业人员社保补贴</t>
  </si>
  <si>
    <t>新疆亿驰电气科技有限公司</t>
  </si>
  <si>
    <t>乌鲁木齐汇通宏业贸易有限公司</t>
  </si>
  <si>
    <t>企业吸纳就业困难人员社会保险补贴</t>
  </si>
  <si>
    <t>新疆文领上品信息科技有限公司</t>
  </si>
  <si>
    <t>乌鲁木齐万山良品电子科技有限公司</t>
  </si>
  <si>
    <t>企业招用高校毕业生社会保险补贴（单位）</t>
  </si>
  <si>
    <t>新疆华孚棉业集团有限公司</t>
  </si>
  <si>
    <t>用人单位招用新疆籍员工基本养老补贴</t>
  </si>
  <si>
    <t>乌鲁木齐鑫泰裕荣燃气有限公司</t>
  </si>
  <si>
    <t>企业招用非新疆籍员工社保补贴</t>
  </si>
  <si>
    <t>乌鲁木齐高新恒昌物业服务有限公司</t>
  </si>
  <si>
    <t>新疆金胜天达商贸有限公司</t>
  </si>
  <si>
    <t>新疆和融热力工程有限公司</t>
  </si>
  <si>
    <t>新疆鼎顺金昌企业管理咨询有限公司</t>
  </si>
  <si>
    <t>新疆玉人杰人力资源有限公司</t>
  </si>
  <si>
    <t>新疆首卫鹰锐保安服务有限公司</t>
  </si>
  <si>
    <t>新疆德广众合质检技术服务有限公司</t>
  </si>
  <si>
    <t>新疆棉花交易市场有限责任公司</t>
  </si>
  <si>
    <t>新疆斯诺林科国际货运代理有限公司</t>
  </si>
  <si>
    <t>乌鲁木齐京环新锐环境服务有限公司第一分公司</t>
  </si>
  <si>
    <t>乌鲁木齐昊广天翔建筑安装劳务有限公司</t>
  </si>
  <si>
    <t>新疆东辰龙峰智能科技有限公司</t>
  </si>
  <si>
    <t>乌鲁木齐市极致家科技网络有限公司</t>
  </si>
  <si>
    <t>新疆叶尔羌生物科技有限公司</t>
  </si>
  <si>
    <t>新疆煜宸建筑工程有限责任公司</t>
  </si>
  <si>
    <t>乌鲁木齐市新华兴汽车检测有限公司</t>
  </si>
  <si>
    <t>新疆天恩恒晟商贸有限公司</t>
  </si>
  <si>
    <t>新疆海吉佳达商贸有限公司</t>
  </si>
  <si>
    <t>新疆颐仁堂医药有限公司</t>
  </si>
  <si>
    <t>厦门伍易信息科技有限公司新疆分公司</t>
  </si>
  <si>
    <t>乌鲁木齐帕戈郎商贸有限公司</t>
  </si>
  <si>
    <t>新疆亿家舒康医疗器械有限公司</t>
  </si>
  <si>
    <t>新疆新达广和环保科技有限公司</t>
  </si>
  <si>
    <t>乌鲁木齐丝路黄金投资有限公司</t>
  </si>
  <si>
    <t>新疆智康创联信息科技有限公司</t>
  </si>
  <si>
    <t>新疆鼎悦保安服务有限公司</t>
  </si>
  <si>
    <t>新疆聚鑫鼎辉电子科技有限公司</t>
  </si>
  <si>
    <t>乌鲁木齐市鑫迪嘉人才服务有限公司</t>
  </si>
  <si>
    <t>新疆鸿达丰源商贸有限公司</t>
  </si>
  <si>
    <t>乌鲁木齐银穗绿洲财务服务有限公司</t>
  </si>
  <si>
    <t>新疆马帮汇餐饮管理有限公司</t>
  </si>
  <si>
    <t>乌鲁木齐诚汇合鑫工程设计有限公司</t>
  </si>
  <si>
    <t>新疆康达堂医药有限公司</t>
  </si>
  <si>
    <t>乌鲁木齐泽创财税管理有限公司</t>
  </si>
  <si>
    <t>新疆国奥宝盈汽车销售服务有限公司</t>
  </si>
  <si>
    <t>新疆精细算财务代理有限公司</t>
  </si>
  <si>
    <t>乌鲁木齐慧恩财务咨询有限公司</t>
  </si>
  <si>
    <t>深圳德蓝生态环境有限公司新疆分公司</t>
  </si>
  <si>
    <t>亚太（集团）会计师事务所（特殊普通合伙）新疆分所</t>
  </si>
  <si>
    <t>新疆新九物流有限公司</t>
  </si>
  <si>
    <t>新疆振兴瑞安科技有限公司</t>
  </si>
  <si>
    <t>新疆燃客网络科技有限公司</t>
  </si>
  <si>
    <t>新疆丰达凯来石油化工有限公司</t>
  </si>
  <si>
    <t>新疆博轩浩翔信息技术有限公司</t>
  </si>
  <si>
    <t>新疆中韵财税服务有限公司</t>
  </si>
  <si>
    <t>新疆超群精算税务师事务所有限公司</t>
  </si>
  <si>
    <t>新疆金世康圆辐照技术有限公司</t>
  </si>
  <si>
    <t>乌鲁木齐启华企业管理服务有限公司</t>
  </si>
  <si>
    <t>新疆慧星辰财务管理有限公司</t>
  </si>
  <si>
    <t>新疆西部美田机械设备有限责任公司</t>
  </si>
  <si>
    <t>新疆誉辉瓷业装饰工程有限公司</t>
  </si>
  <si>
    <t>路上实业投资（集团）有限公司</t>
  </si>
  <si>
    <t>新疆怡鑫鸿业机械设备租赁有限公司</t>
  </si>
  <si>
    <t>乌鲁木齐缘来网络科技有限公司</t>
  </si>
  <si>
    <t>新疆沃美生态建设有限公司</t>
  </si>
  <si>
    <t>新疆旭恒昌信息科技有限公司</t>
  </si>
  <si>
    <t>新疆普弘建设工程有限公司</t>
  </si>
  <si>
    <t>新疆新铁人力资源开发有限公司</t>
  </si>
  <si>
    <t>新疆凯盾建设工程有限公司</t>
  </si>
  <si>
    <t>新疆亿本账财税咨询有限公司</t>
  </si>
  <si>
    <t>乌鲁木齐杜尔邦企业管理有限公司</t>
  </si>
  <si>
    <t>新疆拓维建筑工程有限公司</t>
  </si>
  <si>
    <t>新疆新兄弟副食品有限公司</t>
  </si>
  <si>
    <t>乌鲁木齐恒创畜牧科技有限公司</t>
  </si>
  <si>
    <t>新疆桃缘聚餐饮管理有限公司</t>
  </si>
  <si>
    <t>新疆福创客信息科技有限公司</t>
  </si>
  <si>
    <t>新疆大桔旅行社有限公司</t>
  </si>
  <si>
    <t>乌鲁木齐市笑好尚泓汽车销售有限公司</t>
  </si>
  <si>
    <t>新疆雷客啤酒销售有限公司</t>
  </si>
  <si>
    <t>新疆臻合企业管理有限公司</t>
  </si>
  <si>
    <t>新疆宏耐斯特检测科技有限公司</t>
  </si>
  <si>
    <t>新疆众嘉民安安保服务有限公司</t>
  </si>
  <si>
    <t>新疆巍衡企业管理咨询有限公司</t>
  </si>
  <si>
    <t>新疆智多鑫财务咨询有限公司</t>
  </si>
  <si>
    <t>新疆启航博达建筑劳务有限公司</t>
  </si>
  <si>
    <t>乌鲁木齐众森人力资源服务有限公司</t>
  </si>
  <si>
    <t>新疆成昌财税服务有限公司</t>
  </si>
  <si>
    <t>新疆优师帮文化科技有限公司</t>
  </si>
  <si>
    <t>新疆泰鑫顺诚建设工程有限公司</t>
  </si>
  <si>
    <t>新疆迎贝商贸有限公司</t>
  </si>
  <si>
    <t>新疆昆仑利剑安保服务有限公司</t>
  </si>
  <si>
    <t>新疆汇航源人力资源服务有限公司</t>
  </si>
  <si>
    <t>新疆可可贝文化发展有限公司</t>
  </si>
  <si>
    <t>新疆卓越同创电力科技有限公司</t>
  </si>
  <si>
    <t>新疆信创发展电子科技有限责任公司</t>
  </si>
  <si>
    <t>新疆信合智通生物科技股份有限公司</t>
  </si>
  <si>
    <t>乌鲁木齐优益家物业服务有限公司</t>
  </si>
  <si>
    <t>乌鲁木齐昊天翔业工程有限公司</t>
  </si>
  <si>
    <t>乌鲁木齐市福文同创教育培训有限公司</t>
  </si>
  <si>
    <t>新疆鑫驰能达供应链服务有限公司</t>
  </si>
  <si>
    <t>新疆贝诺家庭服务有限公司</t>
  </si>
  <si>
    <t>乌鲁木齐高洁城市环境绿化工程综合服务有限责任公司</t>
  </si>
  <si>
    <t>新疆名胜科技有限公司</t>
  </si>
  <si>
    <t>新疆智龙保安服务有限公司</t>
  </si>
  <si>
    <t>乌鲁木齐湘川御品餐饮管理有限公司</t>
  </si>
  <si>
    <t>新疆翼达信安科技有限公司</t>
  </si>
  <si>
    <t>新疆智丰广业人力资源管理有限公司</t>
  </si>
  <si>
    <t>新疆新时速财务管理有限公司</t>
  </si>
  <si>
    <t>新疆新启源教育科技有限公司</t>
  </si>
  <si>
    <t>新疆正利聚铭建筑劳务有限公司</t>
  </si>
  <si>
    <t>新疆创钇云孵化器有限公司</t>
  </si>
  <si>
    <t>新疆赛道安环检测服务有限公司</t>
  </si>
  <si>
    <t>新疆正好网络科技有限公司</t>
  </si>
  <si>
    <t>新疆禾茂美业商贸有限公司</t>
  </si>
  <si>
    <t>新疆九疆企业服务集团有限公司</t>
  </si>
  <si>
    <t>新疆商易点知识产权服务有限公司</t>
  </si>
  <si>
    <t>新疆中衡计量测试有限公司</t>
  </si>
  <si>
    <t>乌鲁木齐星居房产经纪有限公司</t>
  </si>
  <si>
    <t>乌鲁木齐旭龙智能电子技术有限公司</t>
  </si>
  <si>
    <t>新疆拓才企业管理有限公司</t>
  </si>
  <si>
    <t>新疆交旅恒昌物业服务有限公司</t>
  </si>
  <si>
    <t>高新区（新市区）南二路白白叶叶化妆品销售店</t>
  </si>
  <si>
    <t>新疆新恒久石油科技有限公司</t>
  </si>
  <si>
    <t>新疆快聘人力资源有限公司</t>
  </si>
  <si>
    <t>新疆陶品瓷尚商贸有限公司</t>
  </si>
  <si>
    <t>新疆红石榴信息科技有限公司</t>
  </si>
  <si>
    <t>新疆金豆豆家政服务有限责任公司</t>
  </si>
  <si>
    <t>家政服务企业社保补贴</t>
  </si>
  <si>
    <t>北京微卓科技股份有限公司新疆分公司</t>
  </si>
  <si>
    <t>新疆骏合项目管理有限公司</t>
  </si>
  <si>
    <t>新疆秀才人力资源服务有限公司</t>
  </si>
  <si>
    <t>新疆春秋文创科技股份有限公司</t>
  </si>
  <si>
    <t>新疆真荣食品科技有限公司</t>
  </si>
  <si>
    <t>新疆鑫天顺豪商贸有限公司</t>
  </si>
  <si>
    <t>乌鲁木齐花园酒店管理有限公司</t>
  </si>
  <si>
    <t>乌鲁木齐新君联商贸有限公司</t>
  </si>
  <si>
    <t>新疆伯乐科技有限公司</t>
  </si>
  <si>
    <t>新疆仕途企业管理咨询有限公司</t>
  </si>
  <si>
    <t>新疆熙合佳航酒店管理有限公司</t>
  </si>
  <si>
    <t>新疆鑫奭万达商贸有限公司</t>
  </si>
  <si>
    <t>乌鲁木齐东润祥广告传媒有限公司</t>
  </si>
  <si>
    <t>新疆德垚建筑劳务有限公司</t>
  </si>
  <si>
    <t>新疆有点文化传媒有限公司</t>
  </si>
  <si>
    <t>新疆学大教育科技有限责任公司</t>
  </si>
  <si>
    <t>新疆崇晟企业管理有限公司</t>
  </si>
  <si>
    <t>乌鲁木齐小马聚力信息科技有限公司</t>
  </si>
  <si>
    <t>新疆科成兴达机电技术有限公司</t>
  </si>
  <si>
    <t>中色蓝图科技股份有限公司新疆分公司</t>
  </si>
  <si>
    <t>新疆国奥众盈汽车销售服务有限公司</t>
  </si>
  <si>
    <t>乌鲁木齐英拓职业技能培训学校有限责任公司</t>
  </si>
  <si>
    <t>乌鲁木齐骏腾瑞欣汽车销售有限公司</t>
  </si>
  <si>
    <t>奉公（新疆）法律咨询有限公司</t>
  </si>
  <si>
    <t>新疆鸿达五交化有限公司</t>
  </si>
  <si>
    <t>新疆泰鸿企业管理服务有限公司</t>
  </si>
  <si>
    <t>新疆新宏鑫建设工程有限公司</t>
  </si>
  <si>
    <t>新疆凯沃科技有限公司</t>
  </si>
  <si>
    <t>乌鲁木齐巧妈妈家政服务有限公司</t>
  </si>
  <si>
    <t>蓝禾（新疆）供应链管理有限公司</t>
  </si>
  <si>
    <t>新疆乐丰房地产开发有限公司</t>
  </si>
  <si>
    <t>新疆喜兔国际旅游服务有限公司</t>
  </si>
  <si>
    <t>乌鲁木齐天科紫金人力资源管理有限公司新市区第一分公司</t>
  </si>
  <si>
    <t>新疆元通至诚财务有限公司</t>
  </si>
  <si>
    <t>新疆昊昌泰盛企业管理有限公司昊美生活超市昊元分店</t>
  </si>
  <si>
    <t>新疆美禾联商贸有限公司</t>
  </si>
  <si>
    <t>新疆优途企业管理有限公司</t>
  </si>
  <si>
    <t>乌鲁木齐卓企财务管理有限公司</t>
  </si>
  <si>
    <t>中昇（新疆）企业管理有限公司</t>
  </si>
  <si>
    <t>新疆弘昇文旅发展有限公司</t>
  </si>
  <si>
    <t>新疆天成企业管理服务有限公司</t>
  </si>
  <si>
    <t>乌鲁木齐卓尔启航教育咨询服务有限公司</t>
  </si>
  <si>
    <t>新疆和泰政通商贸有限公司</t>
  </si>
  <si>
    <t>新疆可喜欢装饰建材有限公司</t>
  </si>
  <si>
    <t>新疆中亚石油工程管理有限公司</t>
  </si>
  <si>
    <t>新疆宜安才劳务派遣服务有限公司</t>
  </si>
  <si>
    <t>新疆金泓捷科技有限公司</t>
  </si>
  <si>
    <t>新疆乐瞳视力验配有限公司第一分公司</t>
  </si>
  <si>
    <t>新疆泉戈科技有限公司</t>
  </si>
  <si>
    <t>新疆简农食品有限公司</t>
  </si>
  <si>
    <t>新疆万展星建筑劳务有限公司</t>
  </si>
  <si>
    <t>新疆柒星信息科技有限公司</t>
  </si>
  <si>
    <t>新疆昊承口腔管理有限公司</t>
  </si>
  <si>
    <t>新疆伯约文长企业服务有限公司</t>
  </si>
  <si>
    <t>新疆慧账财务代理有限公司</t>
  </si>
  <si>
    <t>新疆昊元美美购物中心有限公司</t>
  </si>
  <si>
    <t>新疆和聚新企业管理有限公司</t>
  </si>
  <si>
    <t>新疆范姐张妹家政服务有限公司</t>
  </si>
  <si>
    <t>新疆天马牧歌文旅有限责任公司</t>
  </si>
  <si>
    <t>乌鲁木齐瀚铭企业管理有限公司</t>
  </si>
  <si>
    <t>新疆甄选好房房产经纪有限公司</t>
  </si>
  <si>
    <t>新疆金税云技术服务有限公司</t>
  </si>
  <si>
    <t>乌鲁木齐笑好景星汽车销售有限公司</t>
  </si>
  <si>
    <t>新疆天成信息服务有限公司</t>
  </si>
  <si>
    <t>新疆中特颐升检测技术有限公司</t>
  </si>
  <si>
    <t>新疆信合智通科技服务有限公司</t>
  </si>
  <si>
    <t>新疆银朵兰药业股份有限公司</t>
  </si>
  <si>
    <t>国药集团新疆新特药业有限公司</t>
  </si>
  <si>
    <t>中建新疆建工土木工程有限公司</t>
  </si>
  <si>
    <t>中建新疆建工集团第一建筑工程有限公司</t>
  </si>
  <si>
    <t>中建新疆建工（集团）有限公司第四建筑分公司</t>
  </si>
  <si>
    <t>新疆众和股份有限公司</t>
  </si>
  <si>
    <t>怡利科技发展有限公司</t>
  </si>
  <si>
    <t>新疆铁道勘察设计院有限公司</t>
  </si>
  <si>
    <t>新疆百富餐饮股份有限公司</t>
  </si>
  <si>
    <t>新奇康药业股份有限公司</t>
  </si>
  <si>
    <t>乌鲁木齐成业实业有限公司</t>
  </si>
  <si>
    <t>新疆汇新热力有限公司</t>
  </si>
  <si>
    <t>乌鲁木齐建业机械厂</t>
  </si>
  <si>
    <t>乌鲁木齐银穗财务事务所有限责任公司</t>
  </si>
  <si>
    <t>特变电工新疆新能源股份有限公司</t>
  </si>
  <si>
    <t>新疆鑫汇地质矿业有限责任公司</t>
  </si>
  <si>
    <t>中国南方航空股份有限公司新疆分公司</t>
  </si>
  <si>
    <t>乌鲁木齐鑫众联劳务派遣有限公司</t>
  </si>
  <si>
    <t>乌鲁木齐华佳成医药包装有限公司</t>
  </si>
  <si>
    <t>新疆亚中物流商务网络有限责任公司广汇美居物流园</t>
  </si>
  <si>
    <t>新疆中远信声光技术有限公司</t>
  </si>
  <si>
    <t>新疆联合环保工程有限责任公司</t>
  </si>
  <si>
    <t>新疆爱家超市集团有限公司</t>
  </si>
  <si>
    <t>新疆九州通医药有限公司</t>
  </si>
  <si>
    <t>新疆阿米娜特色农业高科技开发有限公司</t>
  </si>
  <si>
    <t>新疆中亚石油技术有限公司</t>
  </si>
  <si>
    <t>新疆普济堂医药零售连锁有限公司</t>
  </si>
  <si>
    <t>乌鲁木齐汇聚路面工程有限公司</t>
  </si>
  <si>
    <t>德蓝水技术股份有限公司</t>
  </si>
  <si>
    <t>阳光恒昌物业服务股份有限公司</t>
  </si>
  <si>
    <t>新疆蓝达安科信息工程有限公司</t>
  </si>
  <si>
    <t>乌鲁木齐易方得普电子信息有限公司</t>
  </si>
  <si>
    <t>新疆今宝汽车销售服务有限公司</t>
  </si>
  <si>
    <t>新疆银穗财税服务集团股份有限公司</t>
  </si>
  <si>
    <t>乌鲁木齐富迪信息技术有限公司</t>
  </si>
  <si>
    <t>乌鲁木齐市笑好汽车销售服务有限公司</t>
  </si>
  <si>
    <t>新疆华景物业服务有限公司</t>
  </si>
  <si>
    <t>新疆民之源人力资源服务有限公司</t>
  </si>
  <si>
    <t>新疆顺丰速运有限公司</t>
  </si>
  <si>
    <t>九囿建筑设计（集团）有限公司</t>
  </si>
  <si>
    <t>新疆圣峰建筑勘察设计研究院有限公司</t>
  </si>
  <si>
    <t>新疆凯红五交化有限公司</t>
  </si>
  <si>
    <t>新疆新铁投资开发有限公司</t>
  </si>
  <si>
    <t>乌鲁木齐高新投资发展集团有限公司</t>
  </si>
  <si>
    <t>新疆天然勘测规划设计院有限公司</t>
  </si>
  <si>
    <t>新疆天信市场管理有限公司</t>
  </si>
  <si>
    <t>新疆平安顺消防安全技术服务有限公司</t>
  </si>
  <si>
    <t>新疆高德节水环保有限公司</t>
  </si>
  <si>
    <t>新疆力拓信息技术有限公司</t>
  </si>
  <si>
    <t>新疆德源生物工程有限公司</t>
  </si>
  <si>
    <t>新疆德鲁亚国际物流有限公司</t>
  </si>
  <si>
    <t>新疆工程建设项目管理有限公司</t>
  </si>
  <si>
    <t>乌鲁木齐市丹璐洗衣连锁股份有限公司</t>
  </si>
  <si>
    <t>新疆力坤信息技术有限公司</t>
  </si>
  <si>
    <t>天康生物股份有限公司</t>
  </si>
  <si>
    <t>新疆上讯信息技术有限公司</t>
  </si>
  <si>
    <t>新疆广汇信邦房地产开发有限公司</t>
  </si>
  <si>
    <t>新疆三信投资（集团）有限公司</t>
  </si>
  <si>
    <t>新疆华域卓信科技股份有限公司</t>
  </si>
  <si>
    <t>乌鲁木齐盛世美德物业服务有限公司</t>
  </si>
  <si>
    <t>乌鲁木齐力达行机电设备有限公司</t>
  </si>
  <si>
    <t>新疆德源电力设备安装工程有限公司</t>
  </si>
  <si>
    <t>新疆宝骏汽车销售有限公司</t>
  </si>
  <si>
    <t>新疆帕戈郎食品有限公司</t>
  </si>
  <si>
    <t>中农集团控股股份有限公司新疆分公司</t>
  </si>
  <si>
    <t>乌鲁木齐佰利恒智能系统工程有限公司</t>
  </si>
  <si>
    <t>乌鲁木齐泰和食品有限公司</t>
  </si>
  <si>
    <t>新疆百疆图网络服务有限公司</t>
  </si>
  <si>
    <t>乌鲁木齐鸿海容天包装有限公司</t>
  </si>
  <si>
    <t>新疆天成鲁源电气工程有限公司</t>
  </si>
  <si>
    <t>新疆天畅路业建设有限公司</t>
  </si>
  <si>
    <t>新疆基础设施建设股份有限公司</t>
  </si>
  <si>
    <t>尤尼泰（新疆）税务师事务所有限公司</t>
  </si>
  <si>
    <t>新疆御农果业有限责任公司</t>
  </si>
  <si>
    <t>西拓能源集团有限公司</t>
  </si>
  <si>
    <t>新疆汇嘉时代百货股份有限公司乌鲁木齐北京路购物中心</t>
  </si>
  <si>
    <t>新疆泛亚班达国际物流有限公司</t>
  </si>
  <si>
    <t>新疆新路顺杰工程咨询有限公司</t>
  </si>
  <si>
    <t>新疆北方亿星科技有限公司</t>
  </si>
  <si>
    <t>新疆中岩恒泰爆破工程有限公司</t>
  </si>
  <si>
    <t>乌鲁木齐绿色纬度景观工程有限公司</t>
  </si>
  <si>
    <t>新疆金世康药业有限公司</t>
  </si>
  <si>
    <t>新疆汇神州企业服务有限公司</t>
  </si>
  <si>
    <t>国药集团新疆医疗器械有限公司</t>
  </si>
  <si>
    <t>新疆新环监测检测研究院（有限公司）</t>
  </si>
  <si>
    <t>乌鲁木齐西域牧歌旅行社有限公司</t>
  </si>
  <si>
    <t>亚士创能科技（乌鲁木齐）有限公司</t>
  </si>
  <si>
    <t>新疆火炬创业投资有限公司</t>
  </si>
  <si>
    <t>大唐新疆清洁能源有限公司</t>
  </si>
  <si>
    <t>华润万家商业科技（新疆）有限公司</t>
  </si>
  <si>
    <t>新疆富禄市政建设工程有限公司</t>
  </si>
  <si>
    <t>乌鲁木齐顺达百盛信息科技有限公司</t>
  </si>
  <si>
    <t>新疆亚心宏业劳务派遣有限公司</t>
  </si>
  <si>
    <t>新疆机场（集团）有限责任公司乌鲁木齐国际机场分公司</t>
  </si>
  <si>
    <t>乌鲁木齐平安顺消防安全技术有限公司</t>
  </si>
  <si>
    <t>新疆博恩人力资源服务有限公司</t>
  </si>
  <si>
    <t>新疆恒信和建筑安装工程有限公司</t>
  </si>
  <si>
    <t>乌鲁木齐航空有限责任公司</t>
  </si>
  <si>
    <t>乌鲁木齐恒汇新牧贸易有限公司</t>
  </si>
  <si>
    <t>新疆奇沐医药研究院（有限公司）</t>
  </si>
  <si>
    <t>新疆力源信德环境检测技术服务有限公司</t>
  </si>
  <si>
    <t>新疆乾行信息科技有限公司</t>
  </si>
  <si>
    <t>新疆合力特技术服务股份有限公司</t>
  </si>
  <si>
    <t>新疆科技生产力促进中心（有限公司）</t>
  </si>
  <si>
    <t>新疆万事通建设工程有限公司</t>
  </si>
  <si>
    <t>新疆疆诚聚禾财税咨询有限责任公司</t>
  </si>
  <si>
    <t>新疆中亚石油天然气有限公司</t>
  </si>
  <si>
    <t>乌鲁木齐添资英才社会经济咨询有限公司</t>
  </si>
  <si>
    <t>新疆中安军盾保安服务有限公司</t>
  </si>
  <si>
    <t>新疆金骏阳光生物科技有限公司</t>
  </si>
  <si>
    <t>新疆美年大健康健康管理有限公司乌鲁木齐新市区门诊部</t>
  </si>
  <si>
    <t>乌鲁木齐泉戈信息咨询有限公司</t>
  </si>
  <si>
    <t>新疆橙色线商业管理有限公司</t>
  </si>
  <si>
    <t>新疆亚欣光明商贸有限公司</t>
  </si>
  <si>
    <t>乌鲁木齐财税通企业管理咨询有限公司</t>
  </si>
  <si>
    <t>南京国环科技股份有限公司新疆分公司</t>
  </si>
  <si>
    <t>乌鲁木齐智铖联创信息科技有限责任公司</t>
  </si>
  <si>
    <t>新疆数字高新科技有限公司</t>
  </si>
  <si>
    <t>乌鲁木齐汤姆拓展文化有限公司</t>
  </si>
  <si>
    <t>新疆天宇华骏汽车服务有限公司</t>
  </si>
  <si>
    <t>新疆蓝卓越环保科技有限公司</t>
  </si>
  <si>
    <t>乌鲁木齐卖酒郎电子商务有限公司</t>
  </si>
  <si>
    <t>新疆中运洁能风电科技有限责任公司</t>
  </si>
  <si>
    <t>乌鲁木齐天科紫金人力资源管理有限公司</t>
  </si>
  <si>
    <t>新疆鑫德昌泰建设工程有限公司</t>
  </si>
  <si>
    <t>新疆崇汇企业管理有限公司</t>
  </si>
  <si>
    <t>新疆天山卫士安全技术有限公司</t>
  </si>
  <si>
    <t>新疆中泰新建建设有限公司</t>
  </si>
  <si>
    <t>新疆人间三月餐饮管理有限公司</t>
  </si>
  <si>
    <t>新疆大宅子建筑装饰工程有限公司</t>
  </si>
  <si>
    <t>新疆创青晨环保科技有限公司</t>
  </si>
  <si>
    <t>乌鲁木齐京环新锐环境服务有限公司</t>
  </si>
  <si>
    <t>新疆天盾辉翔保安服务股份有限公司</t>
  </si>
  <si>
    <t>乌鲁木齐天信永峰信息技术有限责任公司</t>
  </si>
  <si>
    <t>新疆智汇港创业孵化器有限公司</t>
  </si>
  <si>
    <t>新疆新力量网络工程有限公司</t>
  </si>
  <si>
    <t>新疆迈克宏康生物有限公司</t>
  </si>
  <si>
    <t>乌鲁木齐新三人行商务咨询服务有限公司</t>
  </si>
  <si>
    <t>新疆兴远达信息科技有限公司</t>
  </si>
  <si>
    <t>新疆众源金华商贸有限公司</t>
  </si>
  <si>
    <t>新疆美嘉信商业投资有限公司</t>
  </si>
  <si>
    <t>新疆高新人才运营管理有限公司</t>
  </si>
  <si>
    <t>新疆润艺久祥生物科技有限公司</t>
  </si>
  <si>
    <t>新疆德鑫晟源环保科技有限公司</t>
  </si>
  <si>
    <t>新疆长安中医脑病医院（有限公司）</t>
  </si>
  <si>
    <t>新疆广厦房地产交易网络有限责任公司</t>
  </si>
  <si>
    <t>乌鲁木齐恒盛益达电力技术有限公司</t>
  </si>
  <si>
    <t>新疆鑫国友人力资源服务有限公司</t>
  </si>
  <si>
    <t>新疆兴九江财务管理有限公司</t>
  </si>
  <si>
    <t>新疆独秀建业建筑工程有限责任公司</t>
  </si>
  <si>
    <t>元道通信股份有限公司</t>
  </si>
  <si>
    <t>新疆减隔震工程技术研究院（有限公司）</t>
  </si>
  <si>
    <t>新疆金德宝福贸易有限公司</t>
  </si>
  <si>
    <t>新疆石文科技发展有限公司</t>
  </si>
  <si>
    <t>新疆康圣达医学检验所有限公司</t>
  </si>
  <si>
    <t>乌鲁木齐鑫福瑞堂商贸有限公司</t>
  </si>
  <si>
    <t>乌鲁木齐高新区万达广场商业管理有限公司</t>
  </si>
  <si>
    <t>乌鲁木齐高新建设投资集团有限公司</t>
  </si>
  <si>
    <t>重庆高洁环境绿化工程集团有限公司乌鲁木齐分公司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</si>
</sst>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9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8"/>
  <sheetViews>
    <sheetView tabSelected="1" topLeftCell="A389" workbookViewId="0">
      <selection activeCell="H396" sqref="H396"/>
    </sheetView>
  </sheetViews>
  <sheetFormatPr defaultColWidth="9" defaultRowHeight="13.5" outlineLevelCol="5"/>
  <cols>
    <col min="1" max="1" width="1.3" customWidth="1"/>
    <col min="2" max="2" width="3.25" customWidth="1"/>
    <col min="3" max="3" width="39.625" customWidth="1"/>
    <col min="4" max="4" width="22.775" customWidth="1"/>
    <col min="5" max="5" width="17.8916666666667" customWidth="1"/>
    <col min="6" max="6" width="1.3" customWidth="1"/>
  </cols>
  <sheetData>
    <row r="1" ht="57" customHeight="1" spans="1:6">
      <c r="A1" s="1" t="s">
        <v>0</v>
      </c>
      <c r="B1" s="2" t="s">
        <v>1</v>
      </c>
      <c r="C1" s="2"/>
      <c r="D1" s="2"/>
      <c r="E1" s="2"/>
      <c r="F1" s="1"/>
    </row>
    <row r="2" ht="16" customHeight="1" spans="1:6">
      <c r="A2" s="1"/>
      <c r="B2" s="3"/>
      <c r="C2" s="3"/>
      <c r="D2" s="3"/>
      <c r="E2" s="4"/>
      <c r="F2" s="1" t="s">
        <v>0</v>
      </c>
    </row>
    <row r="3" ht="35" customHeight="1" spans="1:6">
      <c r="A3" s="5" t="s">
        <v>0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0</v>
      </c>
    </row>
    <row r="4" ht="23" customHeight="1" spans="1:6">
      <c r="A4" s="5"/>
      <c r="B4" s="6">
        <v>1</v>
      </c>
      <c r="C4" s="6" t="s">
        <v>6</v>
      </c>
      <c r="D4" s="6" t="s">
        <v>7</v>
      </c>
      <c r="E4" s="6">
        <f>ROUND(35136,1)</f>
        <v>35136</v>
      </c>
      <c r="F4" s="7" t="s">
        <v>0</v>
      </c>
    </row>
    <row r="5" ht="15" customHeight="1" spans="1:6">
      <c r="A5" s="5"/>
      <c r="B5" s="6">
        <v>2</v>
      </c>
      <c r="C5" s="6" t="s">
        <v>8</v>
      </c>
      <c r="D5" s="6" t="s">
        <v>7</v>
      </c>
      <c r="E5" s="6">
        <f>ROUND(2196,1)</f>
        <v>2196</v>
      </c>
      <c r="F5" s="7" t="s">
        <v>0</v>
      </c>
    </row>
    <row r="6" ht="23" customHeight="1" spans="1:6">
      <c r="A6" s="5"/>
      <c r="B6" s="6">
        <v>3</v>
      </c>
      <c r="C6" s="6" t="s">
        <v>9</v>
      </c>
      <c r="D6" s="6" t="s">
        <v>10</v>
      </c>
      <c r="E6" s="6">
        <f>ROUND(70131,1)</f>
        <v>70131</v>
      </c>
      <c r="F6" s="7" t="s">
        <v>0</v>
      </c>
    </row>
    <row r="7" ht="15" customHeight="1" spans="1:6">
      <c r="A7" s="5"/>
      <c r="B7" s="6">
        <v>4</v>
      </c>
      <c r="C7" s="6" t="s">
        <v>11</v>
      </c>
      <c r="D7" s="6" t="s">
        <v>7</v>
      </c>
      <c r="E7" s="6">
        <f>ROUND(7200,1)</f>
        <v>7200</v>
      </c>
      <c r="F7" s="7" t="s">
        <v>0</v>
      </c>
    </row>
    <row r="8" ht="23" customHeight="1" spans="1:6">
      <c r="A8" s="5"/>
      <c r="B8" s="6">
        <v>5</v>
      </c>
      <c r="C8" s="6" t="s">
        <v>12</v>
      </c>
      <c r="D8" s="6" t="s">
        <v>13</v>
      </c>
      <c r="E8" s="6">
        <f>ROUND(3390,1)</f>
        <v>3390</v>
      </c>
      <c r="F8" s="7" t="s">
        <v>0</v>
      </c>
    </row>
    <row r="9" ht="15" customHeight="1" spans="1:6">
      <c r="A9" s="5"/>
      <c r="B9" s="6">
        <v>6</v>
      </c>
      <c r="C9" s="6" t="s">
        <v>14</v>
      </c>
      <c r="D9" s="6" t="s">
        <v>7</v>
      </c>
      <c r="E9" s="6">
        <f>ROUND(1464,1)</f>
        <v>1464</v>
      </c>
      <c r="F9" s="7" t="s">
        <v>0</v>
      </c>
    </row>
    <row r="10" ht="23" customHeight="1" spans="1:6">
      <c r="A10" s="5"/>
      <c r="B10" s="6">
        <v>7</v>
      </c>
      <c r="C10" s="6" t="s">
        <v>15</v>
      </c>
      <c r="D10" s="6" t="s">
        <v>16</v>
      </c>
      <c r="E10" s="6">
        <f>ROUND(3390,1)</f>
        <v>3390</v>
      </c>
      <c r="F10" s="7" t="s">
        <v>0</v>
      </c>
    </row>
    <row r="11" ht="15" customHeight="1" spans="1:6">
      <c r="A11" s="5"/>
      <c r="B11" s="6"/>
      <c r="C11" s="6"/>
      <c r="D11" s="6" t="s">
        <v>7</v>
      </c>
      <c r="E11" s="6">
        <f>ROUND(4392,1)</f>
        <v>4392</v>
      </c>
      <c r="F11" s="7" t="s">
        <v>0</v>
      </c>
    </row>
    <row r="12" ht="23" customHeight="1" spans="1:6">
      <c r="A12" s="5"/>
      <c r="B12" s="6">
        <v>8</v>
      </c>
      <c r="C12" s="6" t="s">
        <v>17</v>
      </c>
      <c r="D12" s="6" t="s">
        <v>18</v>
      </c>
      <c r="E12" s="6">
        <f>ROUND(2244,1)</f>
        <v>2244</v>
      </c>
      <c r="F12" s="7" t="s">
        <v>0</v>
      </c>
    </row>
    <row r="13" ht="15" customHeight="1" spans="1:6">
      <c r="A13" s="5"/>
      <c r="B13" s="6">
        <v>9</v>
      </c>
      <c r="C13" s="6" t="s">
        <v>19</v>
      </c>
      <c r="D13" s="6" t="s">
        <v>20</v>
      </c>
      <c r="E13" s="6">
        <f>ROUND(1191,1)</f>
        <v>1191</v>
      </c>
      <c r="F13" s="7" t="s">
        <v>0</v>
      </c>
    </row>
    <row r="14" ht="23" customHeight="1" spans="1:6">
      <c r="A14" s="5"/>
      <c r="B14" s="6"/>
      <c r="C14" s="6"/>
      <c r="D14" s="6" t="s">
        <v>16</v>
      </c>
      <c r="E14" s="6">
        <f>ROUND(3681,1)</f>
        <v>3681</v>
      </c>
      <c r="F14" s="7" t="s">
        <v>0</v>
      </c>
    </row>
    <row r="15" ht="23" customHeight="1" spans="1:6">
      <c r="A15" s="5"/>
      <c r="B15" s="6"/>
      <c r="C15" s="6"/>
      <c r="D15" s="6" t="s">
        <v>18</v>
      </c>
      <c r="E15" s="6">
        <f>ROUND(8742,1)</f>
        <v>8742</v>
      </c>
      <c r="F15" s="7" t="s">
        <v>0</v>
      </c>
    </row>
    <row r="16" ht="23" customHeight="1" spans="1:6">
      <c r="A16" s="5"/>
      <c r="B16" s="6">
        <v>10</v>
      </c>
      <c r="C16" s="6" t="s">
        <v>21</v>
      </c>
      <c r="D16" s="6" t="s">
        <v>7</v>
      </c>
      <c r="E16" s="6">
        <f>ROUND(12444,1)</f>
        <v>12444</v>
      </c>
      <c r="F16" s="7" t="s">
        <v>0</v>
      </c>
    </row>
    <row r="17" ht="23" customHeight="1" spans="1:6">
      <c r="A17" s="5"/>
      <c r="B17" s="6">
        <v>11</v>
      </c>
      <c r="C17" s="6" t="s">
        <v>22</v>
      </c>
      <c r="D17" s="6" t="s">
        <v>18</v>
      </c>
      <c r="E17" s="6">
        <f>ROUND(1098,1)</f>
        <v>1098</v>
      </c>
      <c r="F17" s="7" t="s">
        <v>0</v>
      </c>
    </row>
    <row r="18" ht="23" customHeight="1" spans="1:6">
      <c r="A18" s="5"/>
      <c r="B18" s="6">
        <v>12</v>
      </c>
      <c r="C18" s="6" t="s">
        <v>23</v>
      </c>
      <c r="D18" s="6" t="s">
        <v>18</v>
      </c>
      <c r="E18" s="6">
        <f>ROUND(1770,1)</f>
        <v>1770</v>
      </c>
      <c r="F18" s="7" t="s">
        <v>0</v>
      </c>
    </row>
    <row r="19" ht="15" customHeight="1" spans="1:6">
      <c r="A19" s="5"/>
      <c r="B19" s="6">
        <v>13</v>
      </c>
      <c r="C19" s="6" t="s">
        <v>24</v>
      </c>
      <c r="D19" s="6" t="s">
        <v>7</v>
      </c>
      <c r="E19" s="6">
        <f>ROUND(2196,1)</f>
        <v>2196</v>
      </c>
      <c r="F19" s="7" t="s">
        <v>0</v>
      </c>
    </row>
    <row r="20" ht="23" customHeight="1" spans="1:6">
      <c r="A20" s="5"/>
      <c r="B20" s="6"/>
      <c r="C20" s="6"/>
      <c r="D20" s="6" t="s">
        <v>18</v>
      </c>
      <c r="E20" s="6">
        <f>ROUND(1098,1)</f>
        <v>1098</v>
      </c>
      <c r="F20" s="7" t="s">
        <v>0</v>
      </c>
    </row>
    <row r="21" ht="15" customHeight="1" spans="1:6">
      <c r="A21" s="5"/>
      <c r="B21" s="6">
        <v>14</v>
      </c>
      <c r="C21" s="6" t="s">
        <v>25</v>
      </c>
      <c r="D21" s="6" t="s">
        <v>7</v>
      </c>
      <c r="E21" s="6">
        <f>ROUND(300329,1)</f>
        <v>300329</v>
      </c>
      <c r="F21" s="7" t="s">
        <v>0</v>
      </c>
    </row>
    <row r="22" ht="23" customHeight="1" spans="1:6">
      <c r="A22" s="5"/>
      <c r="B22" s="6">
        <v>15</v>
      </c>
      <c r="C22" s="6" t="s">
        <v>26</v>
      </c>
      <c r="D22" s="6" t="s">
        <v>18</v>
      </c>
      <c r="E22" s="6">
        <f>ROUND(732,1)</f>
        <v>732</v>
      </c>
      <c r="F22" s="7" t="s">
        <v>0</v>
      </c>
    </row>
    <row r="23" ht="15" customHeight="1" spans="1:6">
      <c r="A23" s="5"/>
      <c r="B23" s="6">
        <v>16</v>
      </c>
      <c r="C23" s="6" t="s">
        <v>27</v>
      </c>
      <c r="D23" s="6" t="s">
        <v>20</v>
      </c>
      <c r="E23" s="6">
        <f>ROUND(2196,1)</f>
        <v>2196</v>
      </c>
      <c r="F23" s="7" t="s">
        <v>0</v>
      </c>
    </row>
    <row r="24" ht="23" customHeight="1" spans="1:6">
      <c r="A24" s="5"/>
      <c r="B24" s="6"/>
      <c r="C24" s="6"/>
      <c r="D24" s="6" t="s">
        <v>16</v>
      </c>
      <c r="E24" s="6">
        <f>ROUND(20340,1)</f>
        <v>20340</v>
      </c>
      <c r="F24" s="7" t="s">
        <v>0</v>
      </c>
    </row>
    <row r="25" ht="23" customHeight="1" spans="1:6">
      <c r="A25" s="5"/>
      <c r="B25" s="6"/>
      <c r="C25" s="6"/>
      <c r="D25" s="6" t="s">
        <v>18</v>
      </c>
      <c r="E25" s="6">
        <f>ROUND(1098,1)</f>
        <v>1098</v>
      </c>
      <c r="F25" s="7" t="s">
        <v>0</v>
      </c>
    </row>
    <row r="26" ht="23" customHeight="1" spans="1:6">
      <c r="A26" s="5"/>
      <c r="B26" s="6">
        <v>17</v>
      </c>
      <c r="C26" s="6" t="s">
        <v>28</v>
      </c>
      <c r="D26" s="6" t="s">
        <v>18</v>
      </c>
      <c r="E26" s="6">
        <f>ROUND(1320,1)</f>
        <v>1320</v>
      </c>
      <c r="F26" s="7" t="s">
        <v>0</v>
      </c>
    </row>
    <row r="27" ht="23" customHeight="1" spans="1:6">
      <c r="A27" s="5"/>
      <c r="B27" s="6">
        <v>18</v>
      </c>
      <c r="C27" s="6" t="s">
        <v>29</v>
      </c>
      <c r="D27" s="6" t="s">
        <v>7</v>
      </c>
      <c r="E27" s="6">
        <f>ROUND(4704,1)</f>
        <v>4704</v>
      </c>
      <c r="F27" s="7" t="s">
        <v>0</v>
      </c>
    </row>
    <row r="28" ht="23" customHeight="1" spans="1:6">
      <c r="A28" s="5"/>
      <c r="B28" s="6">
        <v>19</v>
      </c>
      <c r="C28" s="6" t="s">
        <v>30</v>
      </c>
      <c r="D28" s="6" t="s">
        <v>18</v>
      </c>
      <c r="E28" s="6">
        <f>ROUND(13171,1)</f>
        <v>13171</v>
      </c>
      <c r="F28" s="7" t="s">
        <v>0</v>
      </c>
    </row>
    <row r="29" ht="23" customHeight="1" spans="1:6">
      <c r="A29" s="5"/>
      <c r="B29" s="6">
        <v>20</v>
      </c>
      <c r="C29" s="6" t="s">
        <v>31</v>
      </c>
      <c r="D29" s="6" t="s">
        <v>7</v>
      </c>
      <c r="E29" s="6">
        <f>ROUND(3988,1)</f>
        <v>3988</v>
      </c>
      <c r="F29" s="7" t="s">
        <v>0</v>
      </c>
    </row>
    <row r="30" ht="23" customHeight="1" spans="1:6">
      <c r="A30" s="5"/>
      <c r="B30" s="6">
        <v>21</v>
      </c>
      <c r="C30" s="6" t="s">
        <v>32</v>
      </c>
      <c r="D30" s="6" t="s">
        <v>16</v>
      </c>
      <c r="E30" s="6">
        <f>ROUND(3390,1)</f>
        <v>3390</v>
      </c>
      <c r="F30" s="7" t="s">
        <v>0</v>
      </c>
    </row>
    <row r="31" ht="15" customHeight="1" spans="1:6">
      <c r="A31" s="5"/>
      <c r="B31" s="6">
        <v>22</v>
      </c>
      <c r="C31" s="6" t="s">
        <v>33</v>
      </c>
      <c r="D31" s="6" t="s">
        <v>20</v>
      </c>
      <c r="E31" s="6">
        <f>ROUND(732,1)</f>
        <v>732</v>
      </c>
      <c r="F31" s="7" t="s">
        <v>0</v>
      </c>
    </row>
    <row r="32" ht="23" customHeight="1" spans="1:6">
      <c r="A32" s="5"/>
      <c r="B32" s="6"/>
      <c r="C32" s="6"/>
      <c r="D32" s="6" t="s">
        <v>18</v>
      </c>
      <c r="E32" s="6">
        <f>ROUND(1098,1)</f>
        <v>1098</v>
      </c>
      <c r="F32" s="7" t="s">
        <v>0</v>
      </c>
    </row>
    <row r="33" ht="15" customHeight="1" spans="1:6">
      <c r="A33" s="5"/>
      <c r="B33" s="6">
        <v>23</v>
      </c>
      <c r="C33" s="6" t="s">
        <v>34</v>
      </c>
      <c r="D33" s="6" t="s">
        <v>7</v>
      </c>
      <c r="E33" s="6">
        <f>ROUND(5151,1)</f>
        <v>5151</v>
      </c>
      <c r="F33" s="7" t="s">
        <v>0</v>
      </c>
    </row>
    <row r="34" ht="15" customHeight="1" spans="1:6">
      <c r="A34" s="5"/>
      <c r="B34" s="6">
        <v>24</v>
      </c>
      <c r="C34" s="6" t="s">
        <v>35</v>
      </c>
      <c r="D34" s="6" t="s">
        <v>7</v>
      </c>
      <c r="E34" s="6">
        <f>ROUND(2196,1)</f>
        <v>2196</v>
      </c>
      <c r="F34" s="7" t="s">
        <v>0</v>
      </c>
    </row>
    <row r="35" ht="15" customHeight="1" spans="1:6">
      <c r="A35" s="5"/>
      <c r="B35" s="6">
        <v>25</v>
      </c>
      <c r="C35" s="6" t="s">
        <v>36</v>
      </c>
      <c r="D35" s="6" t="s">
        <v>7</v>
      </c>
      <c r="E35" s="6">
        <f>ROUND(2196,1)</f>
        <v>2196</v>
      </c>
      <c r="F35" s="7" t="s">
        <v>0</v>
      </c>
    </row>
    <row r="36" ht="23" customHeight="1" spans="1:6">
      <c r="A36" s="5"/>
      <c r="B36" s="6"/>
      <c r="C36" s="6"/>
      <c r="D36" s="6" t="s">
        <v>18</v>
      </c>
      <c r="E36" s="6">
        <f>ROUND(1098,1)</f>
        <v>1098</v>
      </c>
      <c r="F36" s="7" t="s">
        <v>0</v>
      </c>
    </row>
    <row r="37" ht="15" customHeight="1" spans="1:6">
      <c r="A37" s="5"/>
      <c r="B37" s="6">
        <v>26</v>
      </c>
      <c r="C37" s="6" t="s">
        <v>37</v>
      </c>
      <c r="D37" s="6" t="s">
        <v>20</v>
      </c>
      <c r="E37" s="6">
        <f>ROUND(1152,1)</f>
        <v>1152</v>
      </c>
      <c r="F37" s="7" t="s">
        <v>0</v>
      </c>
    </row>
    <row r="38" ht="15" customHeight="1" spans="1:6">
      <c r="A38" s="5"/>
      <c r="B38" s="6">
        <v>27</v>
      </c>
      <c r="C38" s="6" t="s">
        <v>38</v>
      </c>
      <c r="D38" s="6" t="s">
        <v>20</v>
      </c>
      <c r="E38" s="6">
        <f>ROUND(6228,1)</f>
        <v>6228</v>
      </c>
      <c r="F38" s="7" t="s">
        <v>0</v>
      </c>
    </row>
    <row r="39" ht="23" customHeight="1" spans="1:6">
      <c r="A39" s="5"/>
      <c r="B39" s="6"/>
      <c r="C39" s="6"/>
      <c r="D39" s="6" t="s">
        <v>18</v>
      </c>
      <c r="E39" s="6">
        <f>ROUND(8028,1)</f>
        <v>8028</v>
      </c>
      <c r="F39" s="7" t="s">
        <v>0</v>
      </c>
    </row>
    <row r="40" ht="23" customHeight="1" spans="1:6">
      <c r="A40" s="5"/>
      <c r="B40" s="6">
        <v>28</v>
      </c>
      <c r="C40" s="6" t="s">
        <v>39</v>
      </c>
      <c r="D40" s="6" t="s">
        <v>18</v>
      </c>
      <c r="E40" s="6">
        <f>ROUND(366,1)</f>
        <v>366</v>
      </c>
      <c r="F40" s="7" t="s">
        <v>0</v>
      </c>
    </row>
    <row r="41" ht="23" customHeight="1" spans="1:6">
      <c r="A41" s="5"/>
      <c r="B41" s="6">
        <v>29</v>
      </c>
      <c r="C41" s="6" t="s">
        <v>40</v>
      </c>
      <c r="D41" s="6" t="s">
        <v>7</v>
      </c>
      <c r="E41" s="6">
        <f>ROUND(4392,1)</f>
        <v>4392</v>
      </c>
      <c r="F41" s="7" t="s">
        <v>0</v>
      </c>
    </row>
    <row r="42" ht="23" customHeight="1" spans="1:6">
      <c r="A42" s="5"/>
      <c r="B42" s="6">
        <v>30</v>
      </c>
      <c r="C42" s="6" t="s">
        <v>41</v>
      </c>
      <c r="D42" s="6" t="s">
        <v>16</v>
      </c>
      <c r="E42" s="6">
        <f>ROUND(18936,1)</f>
        <v>18936</v>
      </c>
      <c r="F42" s="7" t="s">
        <v>0</v>
      </c>
    </row>
    <row r="43" ht="23" customHeight="1" spans="1:6">
      <c r="A43" s="5"/>
      <c r="B43" s="6">
        <v>31</v>
      </c>
      <c r="C43" s="6" t="s">
        <v>42</v>
      </c>
      <c r="D43" s="6" t="s">
        <v>18</v>
      </c>
      <c r="E43" s="6">
        <f>ROUND(1197,1)</f>
        <v>1197</v>
      </c>
      <c r="F43" s="7" t="s">
        <v>0</v>
      </c>
    </row>
    <row r="44" ht="23" customHeight="1" spans="1:6">
      <c r="A44" s="5"/>
      <c r="B44" s="6">
        <v>32</v>
      </c>
      <c r="C44" s="6" t="s">
        <v>43</v>
      </c>
      <c r="D44" s="6" t="s">
        <v>16</v>
      </c>
      <c r="E44" s="6">
        <f>ROUND(13560,1)</f>
        <v>13560</v>
      </c>
      <c r="F44" s="7" t="s">
        <v>0</v>
      </c>
    </row>
    <row r="45" ht="23" customHeight="1" spans="1:6">
      <c r="A45" s="5"/>
      <c r="B45" s="6"/>
      <c r="C45" s="6"/>
      <c r="D45" s="6" t="s">
        <v>18</v>
      </c>
      <c r="E45" s="6">
        <f>ROUND(2562,1)</f>
        <v>2562</v>
      </c>
      <c r="F45" s="7" t="s">
        <v>0</v>
      </c>
    </row>
    <row r="46" ht="23" customHeight="1" spans="1:6">
      <c r="A46" s="5"/>
      <c r="B46" s="6">
        <v>33</v>
      </c>
      <c r="C46" s="6" t="s">
        <v>44</v>
      </c>
      <c r="D46" s="6" t="s">
        <v>18</v>
      </c>
      <c r="E46" s="6">
        <f>ROUND(4710,1)</f>
        <v>4710</v>
      </c>
      <c r="F46" s="7" t="s">
        <v>0</v>
      </c>
    </row>
    <row r="47" ht="23" customHeight="1" spans="1:6">
      <c r="A47" s="5"/>
      <c r="B47" s="6">
        <v>34</v>
      </c>
      <c r="C47" s="6" t="s">
        <v>45</v>
      </c>
      <c r="D47" s="6" t="s">
        <v>16</v>
      </c>
      <c r="E47" s="6">
        <f>ROUND(22719,1)</f>
        <v>22719</v>
      </c>
      <c r="F47" s="7" t="s">
        <v>0</v>
      </c>
    </row>
    <row r="48" ht="15" customHeight="1" spans="1:6">
      <c r="A48" s="5"/>
      <c r="B48" s="6">
        <v>35</v>
      </c>
      <c r="C48" s="6" t="s">
        <v>46</v>
      </c>
      <c r="D48" s="6" t="s">
        <v>7</v>
      </c>
      <c r="E48" s="6">
        <f>ROUND(4392,1)</f>
        <v>4392</v>
      </c>
      <c r="F48" s="7" t="s">
        <v>0</v>
      </c>
    </row>
    <row r="49" ht="23" customHeight="1" spans="1:6">
      <c r="A49" s="5"/>
      <c r="B49" s="6">
        <v>36</v>
      </c>
      <c r="C49" s="6" t="s">
        <v>47</v>
      </c>
      <c r="D49" s="6" t="s">
        <v>18</v>
      </c>
      <c r="E49" s="6">
        <f>ROUND(2196,1)</f>
        <v>2196</v>
      </c>
      <c r="F49" s="7" t="s">
        <v>0</v>
      </c>
    </row>
    <row r="50" ht="23" customHeight="1" spans="1:6">
      <c r="A50" s="5"/>
      <c r="B50" s="6">
        <v>37</v>
      </c>
      <c r="C50" s="6" t="s">
        <v>48</v>
      </c>
      <c r="D50" s="6" t="s">
        <v>7</v>
      </c>
      <c r="E50" s="6">
        <f>ROUND(1464,1)</f>
        <v>1464</v>
      </c>
      <c r="F50" s="7" t="s">
        <v>0</v>
      </c>
    </row>
    <row r="51" ht="15" customHeight="1" spans="1:6">
      <c r="A51" s="5"/>
      <c r="B51" s="6">
        <v>38</v>
      </c>
      <c r="C51" s="6" t="s">
        <v>49</v>
      </c>
      <c r="D51" s="6" t="s">
        <v>7</v>
      </c>
      <c r="E51" s="6">
        <f>ROUND(21228,1)</f>
        <v>21228</v>
      </c>
      <c r="F51" s="7" t="s">
        <v>0</v>
      </c>
    </row>
    <row r="52" ht="23" customHeight="1" spans="1:6">
      <c r="A52" s="5"/>
      <c r="B52" s="6">
        <v>39</v>
      </c>
      <c r="C52" s="6" t="s">
        <v>50</v>
      </c>
      <c r="D52" s="6" t="s">
        <v>16</v>
      </c>
      <c r="E52" s="6">
        <f>ROUND(10206,1)</f>
        <v>10206</v>
      </c>
      <c r="F52" s="7" t="s">
        <v>0</v>
      </c>
    </row>
    <row r="53" ht="15" customHeight="1" spans="1:6">
      <c r="A53" s="5"/>
      <c r="B53" s="6">
        <v>40</v>
      </c>
      <c r="C53" s="6" t="s">
        <v>51</v>
      </c>
      <c r="D53" s="6" t="s">
        <v>7</v>
      </c>
      <c r="E53" s="6">
        <f>ROUND(4596,1)</f>
        <v>4596</v>
      </c>
      <c r="F53" s="7" t="s">
        <v>0</v>
      </c>
    </row>
    <row r="54" ht="23" customHeight="1" spans="1:6">
      <c r="A54" s="5"/>
      <c r="B54" s="6">
        <v>41</v>
      </c>
      <c r="C54" s="6" t="s">
        <v>52</v>
      </c>
      <c r="D54" s="6" t="s">
        <v>16</v>
      </c>
      <c r="E54" s="6">
        <f>ROUND(9040,1)</f>
        <v>9040</v>
      </c>
      <c r="F54" s="7" t="s">
        <v>0</v>
      </c>
    </row>
    <row r="55" ht="15" customHeight="1" spans="1:6">
      <c r="A55" s="5"/>
      <c r="B55" s="6">
        <v>42</v>
      </c>
      <c r="C55" s="6" t="s">
        <v>53</v>
      </c>
      <c r="D55" s="6" t="s">
        <v>10</v>
      </c>
      <c r="E55" s="6">
        <f>ROUND(6165,1)</f>
        <v>6165</v>
      </c>
      <c r="F55" s="7" t="s">
        <v>0</v>
      </c>
    </row>
    <row r="56" ht="23" customHeight="1" spans="1:6">
      <c r="A56" s="5"/>
      <c r="B56" s="6">
        <v>43</v>
      </c>
      <c r="C56" s="6" t="s">
        <v>54</v>
      </c>
      <c r="D56" s="6" t="s">
        <v>16</v>
      </c>
      <c r="E56" s="6">
        <f>ROUND(3390,1)</f>
        <v>3390</v>
      </c>
      <c r="F56" s="7" t="s">
        <v>0</v>
      </c>
    </row>
    <row r="57" ht="15" customHeight="1" spans="1:6">
      <c r="A57" s="5"/>
      <c r="B57" s="6">
        <v>44</v>
      </c>
      <c r="C57" s="6" t="s">
        <v>55</v>
      </c>
      <c r="D57" s="6" t="s">
        <v>20</v>
      </c>
      <c r="E57" s="6">
        <f>ROUND(11346,1)</f>
        <v>11346</v>
      </c>
      <c r="F57" s="7" t="s">
        <v>0</v>
      </c>
    </row>
    <row r="58" ht="23" customHeight="1" spans="1:6">
      <c r="A58" s="5"/>
      <c r="B58" s="6"/>
      <c r="C58" s="6"/>
      <c r="D58" s="6" t="s">
        <v>16</v>
      </c>
      <c r="E58" s="6">
        <f>ROUND(4520,1)</f>
        <v>4520</v>
      </c>
      <c r="F58" s="7" t="s">
        <v>0</v>
      </c>
    </row>
    <row r="59" ht="15" customHeight="1" spans="1:6">
      <c r="A59" s="5"/>
      <c r="B59" s="6"/>
      <c r="C59" s="6"/>
      <c r="D59" s="6" t="s">
        <v>7</v>
      </c>
      <c r="E59" s="6">
        <f>ROUND(15576,1)</f>
        <v>15576</v>
      </c>
      <c r="F59" s="7" t="s">
        <v>0</v>
      </c>
    </row>
    <row r="60" ht="23" customHeight="1" spans="1:6">
      <c r="A60" s="5"/>
      <c r="B60" s="6"/>
      <c r="C60" s="6"/>
      <c r="D60" s="6" t="s">
        <v>18</v>
      </c>
      <c r="E60" s="6">
        <f>ROUND(15714,1)</f>
        <v>15714</v>
      </c>
      <c r="F60" s="7" t="s">
        <v>0</v>
      </c>
    </row>
    <row r="61" ht="15" customHeight="1" spans="1:6">
      <c r="A61" s="5"/>
      <c r="B61" s="6">
        <v>45</v>
      </c>
      <c r="C61" s="6" t="s">
        <v>56</v>
      </c>
      <c r="D61" s="6" t="s">
        <v>7</v>
      </c>
      <c r="E61" s="6">
        <f>ROUND(2928,1)</f>
        <v>2928</v>
      </c>
      <c r="F61" s="7" t="s">
        <v>0</v>
      </c>
    </row>
    <row r="62" ht="15" customHeight="1" spans="1:6">
      <c r="A62" s="5"/>
      <c r="B62" s="6">
        <v>46</v>
      </c>
      <c r="C62" s="6" t="s">
        <v>57</v>
      </c>
      <c r="D62" s="6" t="s">
        <v>7</v>
      </c>
      <c r="E62" s="6">
        <f>ROUND(4392,1)</f>
        <v>4392</v>
      </c>
      <c r="F62" s="7" t="s">
        <v>0</v>
      </c>
    </row>
    <row r="63" ht="23" customHeight="1" spans="1:6">
      <c r="A63" s="5"/>
      <c r="B63" s="6"/>
      <c r="C63" s="6"/>
      <c r="D63" s="6" t="s">
        <v>18</v>
      </c>
      <c r="E63" s="6">
        <f>ROUND(1098,1)</f>
        <v>1098</v>
      </c>
      <c r="F63" s="7" t="s">
        <v>0</v>
      </c>
    </row>
    <row r="64" ht="23" customHeight="1" spans="1:6">
      <c r="A64" s="5"/>
      <c r="B64" s="6">
        <v>47</v>
      </c>
      <c r="C64" s="6" t="s">
        <v>58</v>
      </c>
      <c r="D64" s="6" t="s">
        <v>16</v>
      </c>
      <c r="E64" s="6">
        <f>ROUND(4344,1)</f>
        <v>4344</v>
      </c>
      <c r="F64" s="7" t="s">
        <v>0</v>
      </c>
    </row>
    <row r="65" ht="23" customHeight="1" spans="1:6">
      <c r="A65" s="5"/>
      <c r="B65" s="6">
        <v>48</v>
      </c>
      <c r="C65" s="6" t="s">
        <v>59</v>
      </c>
      <c r="D65" s="6" t="s">
        <v>18</v>
      </c>
      <c r="E65" s="6">
        <f>ROUND(2208,1)</f>
        <v>2208</v>
      </c>
      <c r="F65" s="7" t="s">
        <v>0</v>
      </c>
    </row>
    <row r="66" ht="15" customHeight="1" spans="1:6">
      <c r="A66" s="5"/>
      <c r="B66" s="6">
        <v>49</v>
      </c>
      <c r="C66" s="6" t="s">
        <v>60</v>
      </c>
      <c r="D66" s="6" t="s">
        <v>20</v>
      </c>
      <c r="E66" s="6">
        <f>ROUND(1098,1)</f>
        <v>1098</v>
      </c>
      <c r="F66" s="7" t="s">
        <v>0</v>
      </c>
    </row>
    <row r="67" ht="23" customHeight="1" spans="1:6">
      <c r="A67" s="5"/>
      <c r="B67" s="6"/>
      <c r="C67" s="6"/>
      <c r="D67" s="6" t="s">
        <v>18</v>
      </c>
      <c r="E67" s="6">
        <f>ROUND(1098,1)</f>
        <v>1098</v>
      </c>
      <c r="F67" s="7" t="s">
        <v>0</v>
      </c>
    </row>
    <row r="68" ht="23" customHeight="1" spans="1:6">
      <c r="A68" s="5"/>
      <c r="B68" s="6">
        <v>50</v>
      </c>
      <c r="C68" s="6" t="s">
        <v>61</v>
      </c>
      <c r="D68" s="6" t="s">
        <v>13</v>
      </c>
      <c r="E68" s="6">
        <f>ROUND(1633,1)</f>
        <v>1633</v>
      </c>
      <c r="F68" s="7" t="s">
        <v>0</v>
      </c>
    </row>
    <row r="69" ht="23" customHeight="1" spans="1:6">
      <c r="A69" s="5"/>
      <c r="B69" s="6">
        <v>51</v>
      </c>
      <c r="C69" s="6" t="s">
        <v>62</v>
      </c>
      <c r="D69" s="6" t="s">
        <v>16</v>
      </c>
      <c r="E69" s="6">
        <f>ROUND(4520,1)</f>
        <v>4520</v>
      </c>
      <c r="F69" s="7" t="s">
        <v>0</v>
      </c>
    </row>
    <row r="70" ht="15" customHeight="1" spans="1:6">
      <c r="A70" s="5"/>
      <c r="B70" s="6">
        <v>52</v>
      </c>
      <c r="C70" s="6" t="s">
        <v>63</v>
      </c>
      <c r="D70" s="6" t="s">
        <v>7</v>
      </c>
      <c r="E70" s="6">
        <f>ROUND(5760,1)</f>
        <v>5760</v>
      </c>
      <c r="F70" s="7" t="s">
        <v>0</v>
      </c>
    </row>
    <row r="71" ht="23" customHeight="1" spans="1:6">
      <c r="A71" s="5"/>
      <c r="B71" s="6"/>
      <c r="C71" s="6"/>
      <c r="D71" s="6" t="s">
        <v>18</v>
      </c>
      <c r="E71" s="6">
        <f>ROUND(400,1)</f>
        <v>400</v>
      </c>
      <c r="F71" s="7" t="s">
        <v>0</v>
      </c>
    </row>
    <row r="72" ht="23" customHeight="1" spans="1:6">
      <c r="A72" s="5"/>
      <c r="B72" s="6">
        <v>53</v>
      </c>
      <c r="C72" s="6" t="s">
        <v>64</v>
      </c>
      <c r="D72" s="6" t="s">
        <v>18</v>
      </c>
      <c r="E72" s="6">
        <f>ROUND(1104,1)</f>
        <v>1104</v>
      </c>
      <c r="F72" s="7" t="s">
        <v>0</v>
      </c>
    </row>
    <row r="73" ht="15" customHeight="1" spans="1:6">
      <c r="A73" s="5"/>
      <c r="B73" s="6">
        <v>54</v>
      </c>
      <c r="C73" s="6" t="s">
        <v>65</v>
      </c>
      <c r="D73" s="6" t="s">
        <v>7</v>
      </c>
      <c r="E73" s="6">
        <f>ROUND(12444,1)</f>
        <v>12444</v>
      </c>
      <c r="F73" s="7" t="s">
        <v>0</v>
      </c>
    </row>
    <row r="74" ht="23" customHeight="1" spans="1:6">
      <c r="A74" s="5"/>
      <c r="B74" s="6"/>
      <c r="C74" s="6"/>
      <c r="D74" s="6" t="s">
        <v>18</v>
      </c>
      <c r="E74" s="6">
        <f>ROUND(1098,1)</f>
        <v>1098</v>
      </c>
      <c r="F74" s="7" t="s">
        <v>0</v>
      </c>
    </row>
    <row r="75" ht="23" customHeight="1" spans="1:6">
      <c r="A75" s="5"/>
      <c r="B75" s="6">
        <v>55</v>
      </c>
      <c r="C75" s="6" t="s">
        <v>66</v>
      </c>
      <c r="D75" s="6" t="s">
        <v>16</v>
      </c>
      <c r="E75" s="6">
        <f>ROUND(5650,1)</f>
        <v>5650</v>
      </c>
      <c r="F75" s="7" t="s">
        <v>0</v>
      </c>
    </row>
    <row r="76" ht="23" customHeight="1" spans="1:6">
      <c r="A76" s="5"/>
      <c r="B76" s="6">
        <v>56</v>
      </c>
      <c r="C76" s="6" t="s">
        <v>67</v>
      </c>
      <c r="D76" s="6" t="s">
        <v>16</v>
      </c>
      <c r="E76" s="6">
        <f>ROUND(3390,1)</f>
        <v>3390</v>
      </c>
      <c r="F76" s="7" t="s">
        <v>0</v>
      </c>
    </row>
    <row r="77" ht="15" customHeight="1" spans="1:6">
      <c r="A77" s="5"/>
      <c r="B77" s="6">
        <v>57</v>
      </c>
      <c r="C77" s="6" t="s">
        <v>68</v>
      </c>
      <c r="D77" s="6" t="s">
        <v>7</v>
      </c>
      <c r="E77" s="6">
        <f>ROUND(4392,1)</f>
        <v>4392</v>
      </c>
      <c r="F77" s="7" t="s">
        <v>0</v>
      </c>
    </row>
    <row r="78" ht="23" customHeight="1" spans="1:6">
      <c r="A78" s="5"/>
      <c r="B78" s="6"/>
      <c r="C78" s="6"/>
      <c r="D78" s="6" t="s">
        <v>18</v>
      </c>
      <c r="E78" s="6">
        <f>ROUND(1098,1)</f>
        <v>1098</v>
      </c>
      <c r="F78" s="7" t="s">
        <v>0</v>
      </c>
    </row>
    <row r="79" ht="23" customHeight="1" spans="1:6">
      <c r="A79" s="5"/>
      <c r="B79" s="6">
        <v>58</v>
      </c>
      <c r="C79" s="6" t="s">
        <v>69</v>
      </c>
      <c r="D79" s="6" t="s">
        <v>18</v>
      </c>
      <c r="E79" s="6">
        <f>ROUND(732,1)</f>
        <v>732</v>
      </c>
      <c r="F79" s="7" t="s">
        <v>0</v>
      </c>
    </row>
    <row r="80" ht="23" customHeight="1" spans="1:6">
      <c r="A80" s="5"/>
      <c r="B80" s="6">
        <v>59</v>
      </c>
      <c r="C80" s="6" t="s">
        <v>70</v>
      </c>
      <c r="D80" s="6" t="s">
        <v>18</v>
      </c>
      <c r="E80" s="6">
        <f>ROUND(3516,1)</f>
        <v>3516</v>
      </c>
      <c r="F80" s="7" t="s">
        <v>0</v>
      </c>
    </row>
    <row r="81" ht="15" customHeight="1" spans="1:6">
      <c r="A81" s="5"/>
      <c r="B81" s="6">
        <v>60</v>
      </c>
      <c r="C81" s="6" t="s">
        <v>71</v>
      </c>
      <c r="D81" s="6" t="s">
        <v>20</v>
      </c>
      <c r="E81" s="6">
        <f>ROUND(1098,1)</f>
        <v>1098</v>
      </c>
      <c r="F81" s="7" t="s">
        <v>0</v>
      </c>
    </row>
    <row r="82" ht="15" customHeight="1" spans="1:6">
      <c r="A82" s="5"/>
      <c r="B82" s="6">
        <v>61</v>
      </c>
      <c r="C82" s="6" t="s">
        <v>72</v>
      </c>
      <c r="D82" s="6" t="s">
        <v>20</v>
      </c>
      <c r="E82" s="6">
        <f>ROUND(1098,1)</f>
        <v>1098</v>
      </c>
      <c r="F82" s="7" t="s">
        <v>0</v>
      </c>
    </row>
    <row r="83" ht="23" customHeight="1" spans="1:6">
      <c r="A83" s="5"/>
      <c r="B83" s="6"/>
      <c r="C83" s="6"/>
      <c r="D83" s="6" t="s">
        <v>18</v>
      </c>
      <c r="E83" s="6">
        <f>ROUND(1932,1)</f>
        <v>1932</v>
      </c>
      <c r="F83" s="7" t="s">
        <v>0</v>
      </c>
    </row>
    <row r="84" ht="15" customHeight="1" spans="1:6">
      <c r="A84" s="5"/>
      <c r="B84" s="6">
        <v>62</v>
      </c>
      <c r="C84" s="6" t="s">
        <v>73</v>
      </c>
      <c r="D84" s="6" t="s">
        <v>20</v>
      </c>
      <c r="E84" s="6">
        <f>ROUND(732,1)</f>
        <v>732</v>
      </c>
      <c r="F84" s="7" t="s">
        <v>0</v>
      </c>
    </row>
    <row r="85" ht="23" customHeight="1" spans="1:6">
      <c r="A85" s="5"/>
      <c r="B85" s="6"/>
      <c r="C85" s="6"/>
      <c r="D85" s="6" t="s">
        <v>16</v>
      </c>
      <c r="E85" s="6">
        <f>ROUND(3390,1)</f>
        <v>3390</v>
      </c>
      <c r="F85" s="7" t="s">
        <v>0</v>
      </c>
    </row>
    <row r="86" ht="15" customHeight="1" spans="1:6">
      <c r="A86" s="5"/>
      <c r="B86" s="6">
        <v>63</v>
      </c>
      <c r="C86" s="6" t="s">
        <v>74</v>
      </c>
      <c r="D86" s="6" t="s">
        <v>20</v>
      </c>
      <c r="E86" s="6">
        <f>ROUND(3294,1)</f>
        <v>3294</v>
      </c>
      <c r="F86" s="7" t="s">
        <v>0</v>
      </c>
    </row>
    <row r="87" ht="23" customHeight="1" spans="1:6">
      <c r="A87" s="5"/>
      <c r="B87" s="6"/>
      <c r="C87" s="6"/>
      <c r="D87" s="6" t="s">
        <v>18</v>
      </c>
      <c r="E87" s="6">
        <f>ROUND(732,1)</f>
        <v>732</v>
      </c>
      <c r="F87" s="7" t="s">
        <v>0</v>
      </c>
    </row>
    <row r="88" ht="15" customHeight="1" spans="1:6">
      <c r="A88" s="5"/>
      <c r="B88" s="6">
        <v>64</v>
      </c>
      <c r="C88" s="6" t="s">
        <v>75</v>
      </c>
      <c r="D88" s="6" t="s">
        <v>20</v>
      </c>
      <c r="E88" s="6">
        <f>ROUND(1098,1)</f>
        <v>1098</v>
      </c>
      <c r="F88" s="7" t="s">
        <v>0</v>
      </c>
    </row>
    <row r="89" ht="23" customHeight="1" spans="1:6">
      <c r="A89" s="5"/>
      <c r="B89" s="6"/>
      <c r="C89" s="6"/>
      <c r="D89" s="6" t="s">
        <v>18</v>
      </c>
      <c r="E89" s="6">
        <f>ROUND(1098,1)</f>
        <v>1098</v>
      </c>
      <c r="F89" s="7" t="s">
        <v>0</v>
      </c>
    </row>
    <row r="90" ht="15" customHeight="1" spans="1:6">
      <c r="A90" s="5"/>
      <c r="B90" s="6">
        <v>65</v>
      </c>
      <c r="C90" s="6" t="s">
        <v>76</v>
      </c>
      <c r="D90" s="6" t="s">
        <v>7</v>
      </c>
      <c r="E90" s="6">
        <f>ROUND(3660,1)</f>
        <v>3660</v>
      </c>
      <c r="F90" s="7" t="s">
        <v>0</v>
      </c>
    </row>
    <row r="91" ht="23" customHeight="1" spans="1:6">
      <c r="A91" s="5"/>
      <c r="B91" s="6">
        <v>66</v>
      </c>
      <c r="C91" s="6" t="s">
        <v>77</v>
      </c>
      <c r="D91" s="6" t="s">
        <v>13</v>
      </c>
      <c r="E91" s="6">
        <f>ROUND(3600,1)</f>
        <v>3600</v>
      </c>
      <c r="F91" s="7" t="s">
        <v>0</v>
      </c>
    </row>
    <row r="92" ht="23" customHeight="1" spans="1:6">
      <c r="A92" s="5"/>
      <c r="B92" s="6"/>
      <c r="C92" s="6"/>
      <c r="D92" s="6" t="s">
        <v>18</v>
      </c>
      <c r="E92" s="6">
        <f>ROUND(1680,1)</f>
        <v>1680</v>
      </c>
      <c r="F92" s="7" t="s">
        <v>0</v>
      </c>
    </row>
    <row r="93" ht="23" customHeight="1" spans="1:6">
      <c r="A93" s="5"/>
      <c r="B93" s="6">
        <v>67</v>
      </c>
      <c r="C93" s="6" t="s">
        <v>78</v>
      </c>
      <c r="D93" s="6" t="s">
        <v>16</v>
      </c>
      <c r="E93" s="6">
        <f>ROUND(3390,1)</f>
        <v>3390</v>
      </c>
      <c r="F93" s="7" t="s">
        <v>0</v>
      </c>
    </row>
    <row r="94" ht="15" customHeight="1" spans="1:6">
      <c r="A94" s="5"/>
      <c r="B94" s="6"/>
      <c r="C94" s="6"/>
      <c r="D94" s="6" t="s">
        <v>7</v>
      </c>
      <c r="E94" s="6">
        <f>ROUND(249760,1)</f>
        <v>249760</v>
      </c>
      <c r="F94" s="7" t="s">
        <v>0</v>
      </c>
    </row>
    <row r="95" ht="15" customHeight="1" spans="1:6">
      <c r="A95" s="5"/>
      <c r="B95" s="6">
        <v>68</v>
      </c>
      <c r="C95" s="6" t="s">
        <v>79</v>
      </c>
      <c r="D95" s="6" t="s">
        <v>7</v>
      </c>
      <c r="E95" s="6">
        <f>ROUND(2196,1)</f>
        <v>2196</v>
      </c>
      <c r="F95" s="7" t="s">
        <v>0</v>
      </c>
    </row>
    <row r="96" ht="15" customHeight="1" spans="1:6">
      <c r="A96" s="5"/>
      <c r="B96" s="6">
        <v>69</v>
      </c>
      <c r="C96" s="6" t="s">
        <v>80</v>
      </c>
      <c r="D96" s="6" t="s">
        <v>7</v>
      </c>
      <c r="E96" s="6">
        <f>ROUND(2928,1)</f>
        <v>2928</v>
      </c>
      <c r="F96" s="7" t="s">
        <v>0</v>
      </c>
    </row>
    <row r="97" ht="23" customHeight="1" spans="1:6">
      <c r="A97" s="5"/>
      <c r="B97" s="6">
        <v>70</v>
      </c>
      <c r="C97" s="6" t="s">
        <v>81</v>
      </c>
      <c r="D97" s="6" t="s">
        <v>16</v>
      </c>
      <c r="E97" s="6">
        <f>ROUND(6780,1)</f>
        <v>6780</v>
      </c>
      <c r="F97" s="7" t="s">
        <v>0</v>
      </c>
    </row>
    <row r="98" ht="23" customHeight="1" spans="1:6">
      <c r="A98" s="5"/>
      <c r="B98" s="6">
        <v>71</v>
      </c>
      <c r="C98" s="6" t="s">
        <v>82</v>
      </c>
      <c r="D98" s="6" t="s">
        <v>18</v>
      </c>
      <c r="E98" s="6">
        <f>ROUND(1098,1)</f>
        <v>1098</v>
      </c>
      <c r="F98" s="7" t="s">
        <v>0</v>
      </c>
    </row>
    <row r="99" ht="15" customHeight="1" spans="1:6">
      <c r="A99" s="5"/>
      <c r="B99" s="6">
        <v>72</v>
      </c>
      <c r="C99" s="6" t="s">
        <v>83</v>
      </c>
      <c r="D99" s="6" t="s">
        <v>20</v>
      </c>
      <c r="E99" s="6">
        <f>ROUND(1098,1)</f>
        <v>1098</v>
      </c>
      <c r="F99" s="7" t="s">
        <v>0</v>
      </c>
    </row>
    <row r="100" ht="15" customHeight="1" spans="1:6">
      <c r="A100" s="5"/>
      <c r="B100" s="6">
        <v>73</v>
      </c>
      <c r="C100" s="6" t="s">
        <v>84</v>
      </c>
      <c r="D100" s="6" t="s">
        <v>7</v>
      </c>
      <c r="E100" s="6">
        <f>ROUND(8484,1)</f>
        <v>8484</v>
      </c>
      <c r="F100" s="7" t="s">
        <v>0</v>
      </c>
    </row>
    <row r="101" ht="15" customHeight="1" spans="1:6">
      <c r="A101" s="5"/>
      <c r="B101" s="6">
        <v>74</v>
      </c>
      <c r="C101" s="6" t="s">
        <v>85</v>
      </c>
      <c r="D101" s="6" t="s">
        <v>7</v>
      </c>
      <c r="E101" s="6">
        <f>ROUND(8784,1)</f>
        <v>8784</v>
      </c>
      <c r="F101" s="7" t="s">
        <v>0</v>
      </c>
    </row>
    <row r="102" ht="23" customHeight="1" spans="1:6">
      <c r="A102" s="5"/>
      <c r="B102" s="6">
        <v>75</v>
      </c>
      <c r="C102" s="6" t="s">
        <v>86</v>
      </c>
      <c r="D102" s="6" t="s">
        <v>18</v>
      </c>
      <c r="E102" s="6">
        <f>ROUND(1440,1)</f>
        <v>1440</v>
      </c>
      <c r="F102" s="7" t="s">
        <v>0</v>
      </c>
    </row>
    <row r="103" ht="23" customHeight="1" spans="1:6">
      <c r="A103" s="5"/>
      <c r="B103" s="6">
        <v>76</v>
      </c>
      <c r="C103" s="6" t="s">
        <v>87</v>
      </c>
      <c r="D103" s="6" t="s">
        <v>16</v>
      </c>
      <c r="E103" s="6">
        <f>ROUND(3390,1)</f>
        <v>3390</v>
      </c>
      <c r="F103" s="7" t="s">
        <v>0</v>
      </c>
    </row>
    <row r="104" ht="23" customHeight="1" spans="1:6">
      <c r="A104" s="5"/>
      <c r="B104" s="6"/>
      <c r="C104" s="6"/>
      <c r="D104" s="6" t="s">
        <v>18</v>
      </c>
      <c r="E104" s="6">
        <f>ROUND(1098,1)</f>
        <v>1098</v>
      </c>
      <c r="F104" s="7" t="s">
        <v>0</v>
      </c>
    </row>
    <row r="105" ht="15" customHeight="1" spans="1:6">
      <c r="A105" s="5"/>
      <c r="B105" s="6">
        <v>77</v>
      </c>
      <c r="C105" s="6" t="s">
        <v>88</v>
      </c>
      <c r="D105" s="6" t="s">
        <v>20</v>
      </c>
      <c r="E105" s="6">
        <f>ROUND(732,1)</f>
        <v>732</v>
      </c>
      <c r="F105" s="7" t="s">
        <v>0</v>
      </c>
    </row>
    <row r="106" ht="23" customHeight="1" spans="1:6">
      <c r="A106" s="5"/>
      <c r="B106" s="6"/>
      <c r="C106" s="6"/>
      <c r="D106" s="6" t="s">
        <v>16</v>
      </c>
      <c r="E106" s="6">
        <f>ROUND(1130,1)</f>
        <v>1130</v>
      </c>
      <c r="F106" s="7" t="s">
        <v>0</v>
      </c>
    </row>
    <row r="107" ht="15" customHeight="1" spans="1:6">
      <c r="A107" s="5"/>
      <c r="B107" s="6"/>
      <c r="C107" s="6"/>
      <c r="D107" s="6" t="s">
        <v>7</v>
      </c>
      <c r="E107" s="6">
        <f>ROUND(46661,1)</f>
        <v>46661</v>
      </c>
      <c r="F107" s="7" t="s">
        <v>0</v>
      </c>
    </row>
    <row r="108" ht="15" customHeight="1" spans="1:6">
      <c r="A108" s="5"/>
      <c r="B108" s="6">
        <v>78</v>
      </c>
      <c r="C108" s="6" t="s">
        <v>89</v>
      </c>
      <c r="D108" s="6" t="s">
        <v>7</v>
      </c>
      <c r="E108" s="6">
        <f>ROUND(4392,1)</f>
        <v>4392</v>
      </c>
      <c r="F108" s="7" t="s">
        <v>0</v>
      </c>
    </row>
    <row r="109" ht="15" customHeight="1" spans="1:6">
      <c r="A109" s="5"/>
      <c r="B109" s="6">
        <v>79</v>
      </c>
      <c r="C109" s="6" t="s">
        <v>90</v>
      </c>
      <c r="D109" s="6" t="s">
        <v>7</v>
      </c>
      <c r="E109" s="6">
        <f>ROUND(2196,1)</f>
        <v>2196</v>
      </c>
      <c r="F109" s="7" t="s">
        <v>0</v>
      </c>
    </row>
    <row r="110" ht="23" customHeight="1" spans="1:6">
      <c r="A110" s="5"/>
      <c r="B110" s="6"/>
      <c r="C110" s="6"/>
      <c r="D110" s="6" t="s">
        <v>18</v>
      </c>
      <c r="E110" s="6">
        <f>ROUND(1098,1)</f>
        <v>1098</v>
      </c>
      <c r="F110" s="7" t="s">
        <v>0</v>
      </c>
    </row>
    <row r="111" ht="15" customHeight="1" spans="1:6">
      <c r="A111" s="5"/>
      <c r="B111" s="6">
        <v>80</v>
      </c>
      <c r="C111" s="6" t="s">
        <v>91</v>
      </c>
      <c r="D111" s="6" t="s">
        <v>7</v>
      </c>
      <c r="E111" s="6">
        <f>ROUND(10980,1)</f>
        <v>10980</v>
      </c>
      <c r="F111" s="7" t="s">
        <v>0</v>
      </c>
    </row>
    <row r="112" ht="23" customHeight="1" spans="1:6">
      <c r="A112" s="5"/>
      <c r="B112" s="6"/>
      <c r="C112" s="6"/>
      <c r="D112" s="6" t="s">
        <v>18</v>
      </c>
      <c r="E112" s="6">
        <f>ROUND(2196,1)</f>
        <v>2196</v>
      </c>
      <c r="F112" s="7" t="s">
        <v>0</v>
      </c>
    </row>
    <row r="113" ht="15" customHeight="1" spans="1:6">
      <c r="A113" s="5"/>
      <c r="B113" s="6">
        <v>81</v>
      </c>
      <c r="C113" s="6" t="s">
        <v>92</v>
      </c>
      <c r="D113" s="6" t="s">
        <v>7</v>
      </c>
      <c r="E113" s="6">
        <f>ROUND(13176,1)</f>
        <v>13176</v>
      </c>
      <c r="F113" s="7" t="s">
        <v>0</v>
      </c>
    </row>
    <row r="114" ht="15" customHeight="1" spans="1:6">
      <c r="A114" s="5"/>
      <c r="B114" s="6">
        <v>82</v>
      </c>
      <c r="C114" s="6" t="s">
        <v>93</v>
      </c>
      <c r="D114" s="6" t="s">
        <v>7</v>
      </c>
      <c r="E114" s="6">
        <f>ROUND(2928,1)</f>
        <v>2928</v>
      </c>
      <c r="F114" s="7" t="s">
        <v>0</v>
      </c>
    </row>
    <row r="115" ht="15" customHeight="1" spans="1:6">
      <c r="A115" s="5"/>
      <c r="B115" s="6">
        <v>83</v>
      </c>
      <c r="C115" s="6" t="s">
        <v>94</v>
      </c>
      <c r="D115" s="6" t="s">
        <v>7</v>
      </c>
      <c r="E115" s="6">
        <f>ROUND(4392,1)</f>
        <v>4392</v>
      </c>
      <c r="F115" s="7" t="s">
        <v>0</v>
      </c>
    </row>
    <row r="116" ht="15" customHeight="1" spans="1:6">
      <c r="A116" s="5"/>
      <c r="B116" s="6">
        <v>84</v>
      </c>
      <c r="C116" s="6" t="s">
        <v>95</v>
      </c>
      <c r="D116" s="6" t="s">
        <v>20</v>
      </c>
      <c r="E116" s="6">
        <f>ROUND(366,1)</f>
        <v>366</v>
      </c>
      <c r="F116" s="7" t="s">
        <v>0</v>
      </c>
    </row>
    <row r="117" ht="23" customHeight="1" spans="1:6">
      <c r="A117" s="5"/>
      <c r="B117" s="6"/>
      <c r="C117" s="6"/>
      <c r="D117" s="6" t="s">
        <v>16</v>
      </c>
      <c r="E117" s="6">
        <f>ROUND(2260,1)</f>
        <v>2260</v>
      </c>
      <c r="F117" s="7" t="s">
        <v>0</v>
      </c>
    </row>
    <row r="118" ht="15" customHeight="1" spans="1:6">
      <c r="A118" s="5"/>
      <c r="B118" s="6"/>
      <c r="C118" s="6"/>
      <c r="D118" s="6" t="s">
        <v>7</v>
      </c>
      <c r="E118" s="6">
        <f>ROUND(69072,1)</f>
        <v>69072</v>
      </c>
      <c r="F118" s="7" t="s">
        <v>0</v>
      </c>
    </row>
    <row r="119" ht="15" customHeight="1" spans="1:6">
      <c r="A119" s="5"/>
      <c r="B119" s="6">
        <v>85</v>
      </c>
      <c r="C119" s="6" t="s">
        <v>96</v>
      </c>
      <c r="D119" s="6" t="s">
        <v>20</v>
      </c>
      <c r="E119" s="6">
        <f>ROUND(4566,1)</f>
        <v>4566</v>
      </c>
      <c r="F119" s="7" t="s">
        <v>0</v>
      </c>
    </row>
    <row r="120" ht="23" customHeight="1" spans="1:6">
      <c r="A120" s="5"/>
      <c r="B120" s="6"/>
      <c r="C120" s="6"/>
      <c r="D120" s="6" t="s">
        <v>18</v>
      </c>
      <c r="E120" s="6">
        <f>ROUND(4115,1)</f>
        <v>4115</v>
      </c>
      <c r="F120" s="7" t="s">
        <v>0</v>
      </c>
    </row>
    <row r="121" ht="15" customHeight="1" spans="1:6">
      <c r="A121" s="5"/>
      <c r="B121" s="6">
        <v>86</v>
      </c>
      <c r="C121" s="6" t="s">
        <v>97</v>
      </c>
      <c r="D121" s="6" t="s">
        <v>7</v>
      </c>
      <c r="E121" s="6">
        <f>ROUND(4392,1)</f>
        <v>4392</v>
      </c>
      <c r="F121" s="7" t="s">
        <v>0</v>
      </c>
    </row>
    <row r="122" ht="15" customHeight="1" spans="1:6">
      <c r="A122" s="5"/>
      <c r="B122" s="6">
        <v>87</v>
      </c>
      <c r="C122" s="6" t="s">
        <v>98</v>
      </c>
      <c r="D122" s="6" t="s">
        <v>7</v>
      </c>
      <c r="E122" s="6">
        <f>ROUND(19764,1)</f>
        <v>19764</v>
      </c>
      <c r="F122" s="7" t="s">
        <v>0</v>
      </c>
    </row>
    <row r="123" ht="15" customHeight="1" spans="1:6">
      <c r="A123" s="5"/>
      <c r="B123" s="6">
        <v>88</v>
      </c>
      <c r="C123" s="6" t="s">
        <v>99</v>
      </c>
      <c r="D123" s="6" t="s">
        <v>7</v>
      </c>
      <c r="E123" s="6">
        <f>ROUND(6588,1)</f>
        <v>6588</v>
      </c>
      <c r="F123" s="7" t="s">
        <v>0</v>
      </c>
    </row>
    <row r="124" ht="23" customHeight="1" spans="1:6">
      <c r="A124" s="5"/>
      <c r="B124" s="6">
        <v>89</v>
      </c>
      <c r="C124" s="6" t="s">
        <v>100</v>
      </c>
      <c r="D124" s="6" t="s">
        <v>16</v>
      </c>
      <c r="E124" s="6">
        <f>ROUND(4520,1)</f>
        <v>4520</v>
      </c>
      <c r="F124" s="7" t="s">
        <v>0</v>
      </c>
    </row>
    <row r="125" ht="15" customHeight="1" spans="1:6">
      <c r="A125" s="5"/>
      <c r="B125" s="6">
        <v>90</v>
      </c>
      <c r="C125" s="6" t="s">
        <v>101</v>
      </c>
      <c r="D125" s="6" t="s">
        <v>7</v>
      </c>
      <c r="E125" s="6">
        <f>ROUND(8052,1)</f>
        <v>8052</v>
      </c>
      <c r="F125" s="7" t="s">
        <v>0</v>
      </c>
    </row>
    <row r="126" ht="23" customHeight="1" spans="1:6">
      <c r="A126" s="5"/>
      <c r="B126" s="6"/>
      <c r="C126" s="6"/>
      <c r="D126" s="6" t="s">
        <v>18</v>
      </c>
      <c r="E126" s="6">
        <f>ROUND(1464,1)</f>
        <v>1464</v>
      </c>
      <c r="F126" s="7" t="s">
        <v>0</v>
      </c>
    </row>
    <row r="127" ht="15" customHeight="1" spans="1:6">
      <c r="A127" s="5"/>
      <c r="B127" s="6">
        <v>91</v>
      </c>
      <c r="C127" s="6" t="s">
        <v>102</v>
      </c>
      <c r="D127" s="6" t="s">
        <v>20</v>
      </c>
      <c r="E127" s="6">
        <f>ROUND(1464,1)</f>
        <v>1464</v>
      </c>
      <c r="F127" s="7" t="s">
        <v>0</v>
      </c>
    </row>
    <row r="128" ht="23" customHeight="1" spans="1:6">
      <c r="A128" s="5"/>
      <c r="B128" s="6"/>
      <c r="C128" s="6"/>
      <c r="D128" s="6" t="s">
        <v>16</v>
      </c>
      <c r="E128" s="6">
        <f>ROUND(128947,1)</f>
        <v>128947</v>
      </c>
      <c r="F128" s="7" t="s">
        <v>0</v>
      </c>
    </row>
    <row r="129" ht="15" customHeight="1" spans="1:6">
      <c r="A129" s="5"/>
      <c r="B129" s="6"/>
      <c r="C129" s="6"/>
      <c r="D129" s="6" t="s">
        <v>7</v>
      </c>
      <c r="E129" s="6">
        <f>ROUND(74570,1)</f>
        <v>74570</v>
      </c>
      <c r="F129" s="7" t="s">
        <v>0</v>
      </c>
    </row>
    <row r="130" ht="23" customHeight="1" spans="1:6">
      <c r="A130" s="5"/>
      <c r="B130" s="6"/>
      <c r="C130" s="6"/>
      <c r="D130" s="6" t="s">
        <v>18</v>
      </c>
      <c r="E130" s="6">
        <f>ROUND(8784,1)</f>
        <v>8784</v>
      </c>
      <c r="F130" s="7" t="s">
        <v>0</v>
      </c>
    </row>
    <row r="131" ht="15" customHeight="1" spans="1:6">
      <c r="A131" s="5"/>
      <c r="B131" s="6">
        <v>92</v>
      </c>
      <c r="C131" s="6" t="s">
        <v>103</v>
      </c>
      <c r="D131" s="6" t="s">
        <v>20</v>
      </c>
      <c r="E131" s="6">
        <f>ROUND(2250,1)</f>
        <v>2250</v>
      </c>
      <c r="F131" s="7" t="s">
        <v>0</v>
      </c>
    </row>
    <row r="132" ht="23" customHeight="1" spans="1:6">
      <c r="A132" s="5"/>
      <c r="B132" s="6"/>
      <c r="C132" s="6"/>
      <c r="D132" s="6" t="s">
        <v>18</v>
      </c>
      <c r="E132" s="6">
        <f>ROUND(5982,1)</f>
        <v>5982</v>
      </c>
      <c r="F132" s="7" t="s">
        <v>0</v>
      </c>
    </row>
    <row r="133" ht="23" customHeight="1" spans="1:6">
      <c r="A133" s="5"/>
      <c r="B133" s="6">
        <v>93</v>
      </c>
      <c r="C133" s="6" t="s">
        <v>104</v>
      </c>
      <c r="D133" s="6" t="s">
        <v>16</v>
      </c>
      <c r="E133" s="6">
        <f>ROUND(1130,1)</f>
        <v>1130</v>
      </c>
      <c r="F133" s="7" t="s">
        <v>0</v>
      </c>
    </row>
    <row r="134" ht="15" customHeight="1" spans="1:6">
      <c r="A134" s="5"/>
      <c r="B134" s="6"/>
      <c r="C134" s="6"/>
      <c r="D134" s="6" t="s">
        <v>7</v>
      </c>
      <c r="E134" s="6">
        <f>ROUND(17568,1)</f>
        <v>17568</v>
      </c>
      <c r="F134" s="7" t="s">
        <v>0</v>
      </c>
    </row>
    <row r="135" ht="23" customHeight="1" spans="1:6">
      <c r="A135" s="5"/>
      <c r="B135" s="6">
        <v>94</v>
      </c>
      <c r="C135" s="6" t="s">
        <v>105</v>
      </c>
      <c r="D135" s="6" t="s">
        <v>7</v>
      </c>
      <c r="E135" s="6">
        <f>ROUND(5516,1)</f>
        <v>5516</v>
      </c>
      <c r="F135" s="7" t="s">
        <v>0</v>
      </c>
    </row>
    <row r="136" ht="23" customHeight="1" spans="1:6">
      <c r="A136" s="5"/>
      <c r="B136" s="6">
        <v>95</v>
      </c>
      <c r="C136" s="6" t="s">
        <v>106</v>
      </c>
      <c r="D136" s="6" t="s">
        <v>18</v>
      </c>
      <c r="E136" s="6">
        <f>ROUND(2196,1)</f>
        <v>2196</v>
      </c>
      <c r="F136" s="7" t="s">
        <v>0</v>
      </c>
    </row>
    <row r="137" ht="23" customHeight="1" spans="1:6">
      <c r="A137" s="5"/>
      <c r="B137" s="6">
        <v>96</v>
      </c>
      <c r="C137" s="6" t="s">
        <v>107</v>
      </c>
      <c r="D137" s="6" t="s">
        <v>7</v>
      </c>
      <c r="E137" s="6">
        <f>ROUND(5124,1)</f>
        <v>5124</v>
      </c>
      <c r="F137" s="7" t="s">
        <v>0</v>
      </c>
    </row>
    <row r="138" ht="15" customHeight="1" spans="1:6">
      <c r="A138" s="5"/>
      <c r="B138" s="6">
        <v>97</v>
      </c>
      <c r="C138" s="6" t="s">
        <v>108</v>
      </c>
      <c r="D138" s="6" t="s">
        <v>7</v>
      </c>
      <c r="E138" s="6">
        <f>ROUND(2288,1)</f>
        <v>2288</v>
      </c>
      <c r="F138" s="7" t="s">
        <v>0</v>
      </c>
    </row>
    <row r="139" ht="23" customHeight="1" spans="1:6">
      <c r="A139" s="5"/>
      <c r="B139" s="6">
        <v>98</v>
      </c>
      <c r="C139" s="6" t="s">
        <v>109</v>
      </c>
      <c r="D139" s="6" t="s">
        <v>16</v>
      </c>
      <c r="E139" s="6">
        <f>ROUND(19741,1)</f>
        <v>19741</v>
      </c>
      <c r="F139" s="7" t="s">
        <v>0</v>
      </c>
    </row>
    <row r="140" ht="15" customHeight="1" spans="1:6">
      <c r="A140" s="5"/>
      <c r="B140" s="6">
        <v>99</v>
      </c>
      <c r="C140" s="6" t="s">
        <v>110</v>
      </c>
      <c r="D140" s="6" t="s">
        <v>7</v>
      </c>
      <c r="E140" s="6">
        <f>ROUND(50508,1)</f>
        <v>50508</v>
      </c>
      <c r="F140" s="7" t="s">
        <v>0</v>
      </c>
    </row>
    <row r="141" ht="23" customHeight="1" spans="1:6">
      <c r="A141" s="5"/>
      <c r="B141" s="6"/>
      <c r="C141" s="6"/>
      <c r="D141" s="6" t="s">
        <v>18</v>
      </c>
      <c r="E141" s="6">
        <f>ROUND(1098,1)</f>
        <v>1098</v>
      </c>
      <c r="F141" s="7" t="s">
        <v>0</v>
      </c>
    </row>
    <row r="142" ht="15" customHeight="1" spans="1:6">
      <c r="A142" s="5"/>
      <c r="B142" s="6">
        <v>100</v>
      </c>
      <c r="C142" s="6" t="s">
        <v>111</v>
      </c>
      <c r="D142" s="6" t="s">
        <v>7</v>
      </c>
      <c r="E142" s="6">
        <f>ROUND(7468,1)</f>
        <v>7468</v>
      </c>
      <c r="F142" s="7" t="s">
        <v>0</v>
      </c>
    </row>
    <row r="143" ht="23" customHeight="1" spans="1:6">
      <c r="A143" s="5"/>
      <c r="B143" s="6"/>
      <c r="C143" s="6"/>
      <c r="D143" s="6" t="s">
        <v>18</v>
      </c>
      <c r="E143" s="6">
        <f>ROUND(1898,1)</f>
        <v>1898</v>
      </c>
      <c r="F143" s="7" t="s">
        <v>0</v>
      </c>
    </row>
    <row r="144" ht="15" customHeight="1" spans="1:6">
      <c r="A144" s="5"/>
      <c r="B144" s="6">
        <v>101</v>
      </c>
      <c r="C144" s="6" t="s">
        <v>112</v>
      </c>
      <c r="D144" s="6" t="s">
        <v>20</v>
      </c>
      <c r="E144" s="6">
        <f>ROUND(1098,1)</f>
        <v>1098</v>
      </c>
      <c r="F144" s="7" t="s">
        <v>0</v>
      </c>
    </row>
    <row r="145" ht="23" customHeight="1" spans="1:6">
      <c r="A145" s="5"/>
      <c r="B145" s="6"/>
      <c r="C145" s="6"/>
      <c r="D145" s="6" t="s">
        <v>16</v>
      </c>
      <c r="E145" s="6">
        <f>ROUND(3390,1)</f>
        <v>3390</v>
      </c>
      <c r="F145" s="7" t="s">
        <v>0</v>
      </c>
    </row>
    <row r="146" ht="15" customHeight="1" spans="1:6">
      <c r="A146" s="5"/>
      <c r="B146" s="6"/>
      <c r="C146" s="6"/>
      <c r="D146" s="6" t="s">
        <v>7</v>
      </c>
      <c r="E146" s="6">
        <f>ROUND(158112,1)</f>
        <v>158112</v>
      </c>
      <c r="F146" s="7" t="s">
        <v>0</v>
      </c>
    </row>
    <row r="147" ht="23" customHeight="1" spans="1:6">
      <c r="A147" s="5"/>
      <c r="B147" s="6"/>
      <c r="C147" s="6"/>
      <c r="D147" s="6" t="s">
        <v>18</v>
      </c>
      <c r="E147" s="6">
        <f>ROUND(155184,1)</f>
        <v>155184</v>
      </c>
      <c r="F147" s="7" t="s">
        <v>0</v>
      </c>
    </row>
    <row r="148" ht="15" customHeight="1" spans="1:6">
      <c r="A148" s="5"/>
      <c r="B148" s="6">
        <v>102</v>
      </c>
      <c r="C148" s="6" t="s">
        <v>113</v>
      </c>
      <c r="D148" s="6" t="s">
        <v>20</v>
      </c>
      <c r="E148" s="6">
        <f>ROUND(2418,1)</f>
        <v>2418</v>
      </c>
      <c r="F148" s="7" t="s">
        <v>0</v>
      </c>
    </row>
    <row r="149" ht="23" customHeight="1" spans="1:6">
      <c r="A149" s="5"/>
      <c r="B149" s="6"/>
      <c r="C149" s="6"/>
      <c r="D149" s="6" t="s">
        <v>16</v>
      </c>
      <c r="E149" s="6">
        <f>ROUND(7236,1)</f>
        <v>7236</v>
      </c>
      <c r="F149" s="7" t="s">
        <v>0</v>
      </c>
    </row>
    <row r="150" ht="23" customHeight="1" spans="1:6">
      <c r="A150" s="5"/>
      <c r="B150" s="6"/>
      <c r="C150" s="6"/>
      <c r="D150" s="6" t="s">
        <v>18</v>
      </c>
      <c r="E150" s="6">
        <f>ROUND(2928,1)</f>
        <v>2928</v>
      </c>
      <c r="F150" s="7" t="s">
        <v>0</v>
      </c>
    </row>
    <row r="151" ht="15" customHeight="1" spans="1:6">
      <c r="A151" s="5"/>
      <c r="B151" s="6">
        <v>103</v>
      </c>
      <c r="C151" s="6" t="s">
        <v>114</v>
      </c>
      <c r="D151" s="6" t="s">
        <v>7</v>
      </c>
      <c r="E151" s="6">
        <f>ROUND(17568,1)</f>
        <v>17568</v>
      </c>
      <c r="F151" s="7" t="s">
        <v>0</v>
      </c>
    </row>
    <row r="152" ht="15" customHeight="1" spans="1:6">
      <c r="A152" s="5"/>
      <c r="B152" s="6">
        <v>104</v>
      </c>
      <c r="C152" s="6" t="s">
        <v>115</v>
      </c>
      <c r="D152" s="6" t="s">
        <v>20</v>
      </c>
      <c r="E152" s="6">
        <f>ROUND(3030,1)</f>
        <v>3030</v>
      </c>
      <c r="F152" s="7" t="s">
        <v>0</v>
      </c>
    </row>
    <row r="153" ht="23" customHeight="1" spans="1:6">
      <c r="A153" s="5"/>
      <c r="B153" s="6"/>
      <c r="C153" s="6"/>
      <c r="D153" s="6" t="s">
        <v>18</v>
      </c>
      <c r="E153" s="6">
        <f>ROUND(3498,1)</f>
        <v>3498</v>
      </c>
      <c r="F153" s="7" t="s">
        <v>0</v>
      </c>
    </row>
    <row r="154" ht="15" customHeight="1" spans="1:6">
      <c r="A154" s="5"/>
      <c r="B154" s="6">
        <v>105</v>
      </c>
      <c r="C154" s="6" t="s">
        <v>116</v>
      </c>
      <c r="D154" s="6" t="s">
        <v>20</v>
      </c>
      <c r="E154" s="6">
        <f>ROUND(1098,1)</f>
        <v>1098</v>
      </c>
      <c r="F154" s="7" t="s">
        <v>0</v>
      </c>
    </row>
    <row r="155" ht="23" customHeight="1" spans="1:6">
      <c r="A155" s="5"/>
      <c r="B155" s="6"/>
      <c r="C155" s="6"/>
      <c r="D155" s="6" t="s">
        <v>16</v>
      </c>
      <c r="E155" s="6">
        <f>ROUND(3390,1)</f>
        <v>3390</v>
      </c>
      <c r="F155" s="7" t="s">
        <v>0</v>
      </c>
    </row>
    <row r="156" ht="15" customHeight="1" spans="1:6">
      <c r="A156" s="5"/>
      <c r="B156" s="6"/>
      <c r="C156" s="6"/>
      <c r="D156" s="6" t="s">
        <v>7</v>
      </c>
      <c r="E156" s="6">
        <f>ROUND(8784,1)</f>
        <v>8784</v>
      </c>
      <c r="F156" s="7" t="s">
        <v>0</v>
      </c>
    </row>
    <row r="157" ht="23" customHeight="1" spans="1:6">
      <c r="A157" s="5"/>
      <c r="B157" s="6"/>
      <c r="C157" s="6"/>
      <c r="D157" s="6" t="s">
        <v>18</v>
      </c>
      <c r="E157" s="6">
        <f>ROUND(1098,1)</f>
        <v>1098</v>
      </c>
      <c r="F157" s="7" t="s">
        <v>0</v>
      </c>
    </row>
    <row r="158" ht="15" customHeight="1" spans="1:6">
      <c r="A158" s="5"/>
      <c r="B158" s="6">
        <v>106</v>
      </c>
      <c r="C158" s="6" t="s">
        <v>117</v>
      </c>
      <c r="D158" s="6" t="s">
        <v>7</v>
      </c>
      <c r="E158" s="6">
        <f>ROUND(2196,1)</f>
        <v>2196</v>
      </c>
      <c r="F158" s="7" t="s">
        <v>0</v>
      </c>
    </row>
    <row r="159" ht="23" customHeight="1" spans="1:6">
      <c r="A159" s="5"/>
      <c r="B159" s="6"/>
      <c r="C159" s="6"/>
      <c r="D159" s="6" t="s">
        <v>18</v>
      </c>
      <c r="E159" s="6">
        <f>ROUND(1098,1)</f>
        <v>1098</v>
      </c>
      <c r="F159" s="7" t="s">
        <v>0</v>
      </c>
    </row>
    <row r="160" ht="23" customHeight="1" spans="1:6">
      <c r="A160" s="5"/>
      <c r="B160" s="6">
        <v>107</v>
      </c>
      <c r="C160" s="6" t="s">
        <v>118</v>
      </c>
      <c r="D160" s="6" t="s">
        <v>16</v>
      </c>
      <c r="E160" s="6">
        <f>ROUND(3390,1)</f>
        <v>3390</v>
      </c>
      <c r="F160" s="7" t="s">
        <v>0</v>
      </c>
    </row>
    <row r="161" ht="15" customHeight="1" spans="1:6">
      <c r="A161" s="5"/>
      <c r="B161" s="6"/>
      <c r="C161" s="6"/>
      <c r="D161" s="6" t="s">
        <v>7</v>
      </c>
      <c r="E161" s="6">
        <f>ROUND(4392,1)</f>
        <v>4392</v>
      </c>
      <c r="F161" s="7" t="s">
        <v>0</v>
      </c>
    </row>
    <row r="162" ht="15" customHeight="1" spans="1:6">
      <c r="A162" s="5"/>
      <c r="B162" s="6">
        <v>108</v>
      </c>
      <c r="C162" s="6" t="s">
        <v>119</v>
      </c>
      <c r="D162" s="6" t="s">
        <v>7</v>
      </c>
      <c r="E162" s="6">
        <f>ROUND(1464,1)</f>
        <v>1464</v>
      </c>
      <c r="F162" s="7" t="s">
        <v>0</v>
      </c>
    </row>
    <row r="163" ht="23" customHeight="1" spans="1:6">
      <c r="A163" s="5"/>
      <c r="B163" s="6"/>
      <c r="C163" s="6"/>
      <c r="D163" s="6" t="s">
        <v>18</v>
      </c>
      <c r="E163" s="6">
        <f>ROUND(2196,1)</f>
        <v>2196</v>
      </c>
      <c r="F163" s="7" t="s">
        <v>0</v>
      </c>
    </row>
    <row r="164" ht="15" customHeight="1" spans="1:6">
      <c r="A164" s="5"/>
      <c r="B164" s="6">
        <v>109</v>
      </c>
      <c r="C164" s="6" t="s">
        <v>120</v>
      </c>
      <c r="D164" s="6" t="s">
        <v>7</v>
      </c>
      <c r="E164" s="6">
        <f>ROUND(4392,1)</f>
        <v>4392</v>
      </c>
      <c r="F164" s="7" t="s">
        <v>0</v>
      </c>
    </row>
    <row r="165" ht="23" customHeight="1" spans="1:6">
      <c r="A165" s="5"/>
      <c r="B165" s="6">
        <v>110</v>
      </c>
      <c r="C165" s="6" t="s">
        <v>121</v>
      </c>
      <c r="D165" s="6" t="s">
        <v>18</v>
      </c>
      <c r="E165" s="6">
        <f>ROUND(732,1)</f>
        <v>732</v>
      </c>
      <c r="F165" s="7" t="s">
        <v>0</v>
      </c>
    </row>
    <row r="166" ht="15" customHeight="1" spans="1:6">
      <c r="A166" s="5"/>
      <c r="B166" s="6">
        <v>111</v>
      </c>
      <c r="C166" s="6" t="s">
        <v>122</v>
      </c>
      <c r="D166" s="6" t="s">
        <v>20</v>
      </c>
      <c r="E166" s="6">
        <f>ROUND(2196,1)</f>
        <v>2196</v>
      </c>
      <c r="F166" s="7" t="s">
        <v>0</v>
      </c>
    </row>
    <row r="167" ht="23" customHeight="1" spans="1:6">
      <c r="A167" s="5"/>
      <c r="B167" s="6"/>
      <c r="C167" s="6"/>
      <c r="D167" s="6" t="s">
        <v>18</v>
      </c>
      <c r="E167" s="6">
        <f>ROUND(1830,1)</f>
        <v>1830</v>
      </c>
      <c r="F167" s="7" t="s">
        <v>0</v>
      </c>
    </row>
    <row r="168" ht="15" customHeight="1" spans="1:6">
      <c r="A168" s="5"/>
      <c r="B168" s="6">
        <v>112</v>
      </c>
      <c r="C168" s="6" t="s">
        <v>123</v>
      </c>
      <c r="D168" s="6" t="s">
        <v>7</v>
      </c>
      <c r="E168" s="6">
        <f>ROUND(10980,1)</f>
        <v>10980</v>
      </c>
      <c r="F168" s="7" t="s">
        <v>0</v>
      </c>
    </row>
    <row r="169" ht="23" customHeight="1" spans="1:6">
      <c r="A169" s="5"/>
      <c r="B169" s="6"/>
      <c r="C169" s="6"/>
      <c r="D169" s="6" t="s">
        <v>18</v>
      </c>
      <c r="E169" s="6">
        <f>ROUND(8052,1)</f>
        <v>8052</v>
      </c>
      <c r="F169" s="7" t="s">
        <v>0</v>
      </c>
    </row>
    <row r="170" ht="15" customHeight="1" spans="1:6">
      <c r="A170" s="5"/>
      <c r="B170" s="6">
        <v>113</v>
      </c>
      <c r="C170" s="6" t="s">
        <v>124</v>
      </c>
      <c r="D170" s="6" t="s">
        <v>7</v>
      </c>
      <c r="E170" s="6">
        <f>ROUND(13176,1)</f>
        <v>13176</v>
      </c>
      <c r="F170" s="7" t="s">
        <v>0</v>
      </c>
    </row>
    <row r="171" ht="15" customHeight="1" spans="1:6">
      <c r="A171" s="5"/>
      <c r="B171" s="6">
        <v>114</v>
      </c>
      <c r="C171" s="6" t="s">
        <v>125</v>
      </c>
      <c r="D171" s="6" t="s">
        <v>7</v>
      </c>
      <c r="E171" s="6">
        <f>ROUND(6588,1)</f>
        <v>6588</v>
      </c>
      <c r="F171" s="7" t="s">
        <v>0</v>
      </c>
    </row>
    <row r="172" ht="15" customHeight="1" spans="1:6">
      <c r="A172" s="5"/>
      <c r="B172" s="6">
        <v>115</v>
      </c>
      <c r="C172" s="6" t="s">
        <v>126</v>
      </c>
      <c r="D172" s="6" t="s">
        <v>20</v>
      </c>
      <c r="E172" s="6">
        <f>ROUND(1098,1)</f>
        <v>1098</v>
      </c>
      <c r="F172" s="7" t="s">
        <v>0</v>
      </c>
    </row>
    <row r="173" ht="15" customHeight="1" spans="1:6">
      <c r="A173" s="5"/>
      <c r="B173" s="6"/>
      <c r="C173" s="6"/>
      <c r="D173" s="6" t="s">
        <v>7</v>
      </c>
      <c r="E173" s="6">
        <f>ROUND(6588,1)</f>
        <v>6588</v>
      </c>
      <c r="F173" s="7" t="s">
        <v>0</v>
      </c>
    </row>
    <row r="174" ht="23" customHeight="1" spans="1:6">
      <c r="A174" s="5"/>
      <c r="B174" s="6"/>
      <c r="C174" s="6"/>
      <c r="D174" s="6" t="s">
        <v>18</v>
      </c>
      <c r="E174" s="6">
        <f>ROUND(366,1)</f>
        <v>366</v>
      </c>
      <c r="F174" s="7" t="s">
        <v>0</v>
      </c>
    </row>
    <row r="175" ht="15" customHeight="1" spans="1:6">
      <c r="A175" s="5"/>
      <c r="B175" s="6">
        <v>116</v>
      </c>
      <c r="C175" s="6" t="s">
        <v>127</v>
      </c>
      <c r="D175" s="6" t="s">
        <v>7</v>
      </c>
      <c r="E175" s="6">
        <f>ROUND(6588,1)</f>
        <v>6588</v>
      </c>
      <c r="F175" s="7" t="s">
        <v>0</v>
      </c>
    </row>
    <row r="176" ht="23" customHeight="1" spans="1:6">
      <c r="A176" s="5"/>
      <c r="B176" s="6"/>
      <c r="C176" s="6"/>
      <c r="D176" s="6" t="s">
        <v>18</v>
      </c>
      <c r="E176" s="6">
        <f>ROUND(732,1)</f>
        <v>732</v>
      </c>
      <c r="F176" s="7" t="s">
        <v>0</v>
      </c>
    </row>
    <row r="177" ht="15" customHeight="1" spans="1:6">
      <c r="A177" s="5"/>
      <c r="B177" s="6">
        <v>117</v>
      </c>
      <c r="C177" s="6" t="s">
        <v>128</v>
      </c>
      <c r="D177" s="6" t="s">
        <v>20</v>
      </c>
      <c r="E177" s="6">
        <f>ROUND(1098,1)</f>
        <v>1098</v>
      </c>
      <c r="F177" s="7" t="s">
        <v>0</v>
      </c>
    </row>
    <row r="178" ht="15" customHeight="1" spans="1:6">
      <c r="A178" s="5"/>
      <c r="B178" s="6"/>
      <c r="C178" s="6"/>
      <c r="D178" s="6" t="s">
        <v>7</v>
      </c>
      <c r="E178" s="6">
        <f>ROUND(11712,1)</f>
        <v>11712</v>
      </c>
      <c r="F178" s="7" t="s">
        <v>0</v>
      </c>
    </row>
    <row r="179" ht="23" customHeight="1" spans="1:6">
      <c r="A179" s="5"/>
      <c r="B179" s="6"/>
      <c r="C179" s="6"/>
      <c r="D179" s="6" t="s">
        <v>18</v>
      </c>
      <c r="E179" s="6">
        <f>ROUND(5124,1)</f>
        <v>5124</v>
      </c>
      <c r="F179" s="7" t="s">
        <v>0</v>
      </c>
    </row>
    <row r="180" ht="23" customHeight="1" spans="1:6">
      <c r="A180" s="5"/>
      <c r="B180" s="6">
        <v>118</v>
      </c>
      <c r="C180" s="6" t="s">
        <v>129</v>
      </c>
      <c r="D180" s="6" t="s">
        <v>7</v>
      </c>
      <c r="E180" s="6">
        <f>ROUND(2400,1)</f>
        <v>2400</v>
      </c>
      <c r="F180" s="7" t="s">
        <v>0</v>
      </c>
    </row>
    <row r="181" ht="15" customHeight="1" spans="1:6">
      <c r="A181" s="5"/>
      <c r="B181" s="6">
        <v>119</v>
      </c>
      <c r="C181" s="6" t="s">
        <v>130</v>
      </c>
      <c r="D181" s="6" t="s">
        <v>7</v>
      </c>
      <c r="E181" s="6">
        <f>ROUND(13176,1)</f>
        <v>13176</v>
      </c>
      <c r="F181" s="7" t="s">
        <v>0</v>
      </c>
    </row>
    <row r="182" ht="15" customHeight="1" spans="1:6">
      <c r="A182" s="5"/>
      <c r="B182" s="6">
        <v>120</v>
      </c>
      <c r="C182" s="6" t="s">
        <v>131</v>
      </c>
      <c r="D182" s="6" t="s">
        <v>7</v>
      </c>
      <c r="E182" s="6">
        <f>ROUND(13908,1)</f>
        <v>13908</v>
      </c>
      <c r="F182" s="7" t="s">
        <v>0</v>
      </c>
    </row>
    <row r="183" ht="15" customHeight="1" spans="1:6">
      <c r="A183" s="5"/>
      <c r="B183" s="6">
        <v>121</v>
      </c>
      <c r="C183" s="6" t="s">
        <v>132</v>
      </c>
      <c r="D183" s="6" t="s">
        <v>20</v>
      </c>
      <c r="E183" s="6">
        <f>ROUND(1920,1)</f>
        <v>1920</v>
      </c>
      <c r="F183" s="7" t="s">
        <v>0</v>
      </c>
    </row>
    <row r="184" ht="23" customHeight="1" spans="1:6">
      <c r="A184" s="5"/>
      <c r="B184" s="6"/>
      <c r="C184" s="6"/>
      <c r="D184" s="6" t="s">
        <v>18</v>
      </c>
      <c r="E184" s="6">
        <f>ROUND(1984,1)</f>
        <v>1984</v>
      </c>
      <c r="F184" s="7" t="s">
        <v>0</v>
      </c>
    </row>
    <row r="185" ht="23" customHeight="1" spans="1:6">
      <c r="A185" s="5"/>
      <c r="B185" s="6">
        <v>122</v>
      </c>
      <c r="C185" s="6" t="s">
        <v>133</v>
      </c>
      <c r="D185" s="6" t="s">
        <v>13</v>
      </c>
      <c r="E185" s="6">
        <f>ROUND(4341,1)</f>
        <v>4341</v>
      </c>
      <c r="F185" s="7" t="s">
        <v>0</v>
      </c>
    </row>
    <row r="186" ht="15" customHeight="1" spans="1:6">
      <c r="A186" s="5"/>
      <c r="B186" s="6">
        <v>123</v>
      </c>
      <c r="C186" s="6" t="s">
        <v>134</v>
      </c>
      <c r="D186" s="6" t="s">
        <v>20</v>
      </c>
      <c r="E186" s="6">
        <f>ROUND(1098,1)</f>
        <v>1098</v>
      </c>
      <c r="F186" s="7" t="s">
        <v>0</v>
      </c>
    </row>
    <row r="187" ht="15" customHeight="1" spans="1:6">
      <c r="A187" s="5"/>
      <c r="B187" s="6"/>
      <c r="C187" s="6"/>
      <c r="D187" s="6" t="s">
        <v>7</v>
      </c>
      <c r="E187" s="6">
        <f>ROUND(13176,1)</f>
        <v>13176</v>
      </c>
      <c r="F187" s="7" t="s">
        <v>0</v>
      </c>
    </row>
    <row r="188" ht="23" customHeight="1" spans="1:6">
      <c r="A188" s="5"/>
      <c r="B188" s="6"/>
      <c r="C188" s="6"/>
      <c r="D188" s="6" t="s">
        <v>18</v>
      </c>
      <c r="E188" s="6">
        <f>ROUND(3294,1)</f>
        <v>3294</v>
      </c>
      <c r="F188" s="7" t="s">
        <v>0</v>
      </c>
    </row>
    <row r="189" ht="23" customHeight="1" spans="1:6">
      <c r="A189" s="5"/>
      <c r="B189" s="6">
        <v>124</v>
      </c>
      <c r="C189" s="6" t="s">
        <v>135</v>
      </c>
      <c r="D189" s="6" t="s">
        <v>18</v>
      </c>
      <c r="E189" s="6">
        <f>ROUND(1098,1)</f>
        <v>1098</v>
      </c>
      <c r="F189" s="7" t="s">
        <v>0</v>
      </c>
    </row>
    <row r="190" ht="23" customHeight="1" spans="1:6">
      <c r="A190" s="5"/>
      <c r="B190" s="6">
        <v>125</v>
      </c>
      <c r="C190" s="6" t="s">
        <v>136</v>
      </c>
      <c r="D190" s="6" t="s">
        <v>18</v>
      </c>
      <c r="E190" s="6">
        <f>ROUND(4026,1)</f>
        <v>4026</v>
      </c>
      <c r="F190" s="7" t="s">
        <v>0</v>
      </c>
    </row>
    <row r="191" ht="23" customHeight="1" spans="1:6">
      <c r="A191" s="5"/>
      <c r="B191" s="6">
        <v>126</v>
      </c>
      <c r="C191" s="6" t="s">
        <v>137</v>
      </c>
      <c r="D191" s="6" t="s">
        <v>138</v>
      </c>
      <c r="E191" s="6">
        <f>ROUND(25990,1)</f>
        <v>25990</v>
      </c>
      <c r="F191" s="7" t="s">
        <v>0</v>
      </c>
    </row>
    <row r="192" ht="15" customHeight="1" spans="1:6">
      <c r="A192" s="5"/>
      <c r="B192" s="6">
        <v>127</v>
      </c>
      <c r="C192" s="6" t="s">
        <v>139</v>
      </c>
      <c r="D192" s="6" t="s">
        <v>20</v>
      </c>
      <c r="E192" s="6">
        <f>ROUND(1098,1)</f>
        <v>1098</v>
      </c>
      <c r="F192" s="7" t="s">
        <v>0</v>
      </c>
    </row>
    <row r="193" ht="23" customHeight="1" spans="1:6">
      <c r="A193" s="5"/>
      <c r="B193" s="6"/>
      <c r="C193" s="6"/>
      <c r="D193" s="6" t="s">
        <v>16</v>
      </c>
      <c r="E193" s="6">
        <f>ROUND(3549,1)</f>
        <v>3549</v>
      </c>
      <c r="F193" s="7" t="s">
        <v>0</v>
      </c>
    </row>
    <row r="194" ht="23" customHeight="1" spans="1:6">
      <c r="A194" s="5"/>
      <c r="B194" s="6"/>
      <c r="C194" s="6"/>
      <c r="D194" s="6" t="s">
        <v>18</v>
      </c>
      <c r="E194" s="6">
        <f>ROUND(4548,1)</f>
        <v>4548</v>
      </c>
      <c r="F194" s="7" t="s">
        <v>0</v>
      </c>
    </row>
    <row r="195" ht="15" customHeight="1" spans="1:6">
      <c r="A195" s="5"/>
      <c r="B195" s="6">
        <v>128</v>
      </c>
      <c r="C195" s="6" t="s">
        <v>140</v>
      </c>
      <c r="D195" s="6" t="s">
        <v>7</v>
      </c>
      <c r="E195" s="6">
        <f>ROUND(7068,1)</f>
        <v>7068</v>
      </c>
      <c r="F195" s="7" t="s">
        <v>0</v>
      </c>
    </row>
    <row r="196" ht="15" customHeight="1" spans="1:6">
      <c r="A196" s="5"/>
      <c r="B196" s="6">
        <v>129</v>
      </c>
      <c r="C196" s="6" t="s">
        <v>141</v>
      </c>
      <c r="D196" s="6" t="s">
        <v>20</v>
      </c>
      <c r="E196" s="6">
        <f>ROUND(1098,1)</f>
        <v>1098</v>
      </c>
      <c r="F196" s="7" t="s">
        <v>0</v>
      </c>
    </row>
    <row r="197" ht="23" customHeight="1" spans="1:6">
      <c r="A197" s="5"/>
      <c r="B197" s="6"/>
      <c r="C197" s="6"/>
      <c r="D197" s="6" t="s">
        <v>18</v>
      </c>
      <c r="E197" s="6">
        <f>ROUND(1098,1)</f>
        <v>1098</v>
      </c>
      <c r="F197" s="7" t="s">
        <v>0</v>
      </c>
    </row>
    <row r="198" ht="23" customHeight="1" spans="1:6">
      <c r="A198" s="5"/>
      <c r="B198" s="6">
        <v>130</v>
      </c>
      <c r="C198" s="6" t="s">
        <v>142</v>
      </c>
      <c r="D198" s="6" t="s">
        <v>16</v>
      </c>
      <c r="E198" s="6">
        <f>ROUND(20340,1)</f>
        <v>20340</v>
      </c>
      <c r="F198" s="7" t="s">
        <v>0</v>
      </c>
    </row>
    <row r="199" ht="15" customHeight="1" spans="1:6">
      <c r="A199" s="5"/>
      <c r="B199" s="6">
        <v>131</v>
      </c>
      <c r="C199" s="6" t="s">
        <v>143</v>
      </c>
      <c r="D199" s="6" t="s">
        <v>7</v>
      </c>
      <c r="E199" s="6">
        <f>ROUND(2196,1)</f>
        <v>2196</v>
      </c>
      <c r="F199" s="7" t="s">
        <v>0</v>
      </c>
    </row>
    <row r="200" ht="15" customHeight="1" spans="1:6">
      <c r="A200" s="5"/>
      <c r="B200" s="6">
        <v>132</v>
      </c>
      <c r="C200" s="6" t="s">
        <v>144</v>
      </c>
      <c r="D200" s="6" t="s">
        <v>7</v>
      </c>
      <c r="E200" s="6">
        <f>ROUND(8784,1)</f>
        <v>8784</v>
      </c>
      <c r="F200" s="7" t="s">
        <v>0</v>
      </c>
    </row>
    <row r="201" ht="15" customHeight="1" spans="1:6">
      <c r="A201" s="5"/>
      <c r="B201" s="6">
        <v>133</v>
      </c>
      <c r="C201" s="6" t="s">
        <v>145</v>
      </c>
      <c r="D201" s="6" t="s">
        <v>20</v>
      </c>
      <c r="E201" s="6">
        <f>ROUND(1098,1)</f>
        <v>1098</v>
      </c>
      <c r="F201" s="7" t="s">
        <v>0</v>
      </c>
    </row>
    <row r="202" ht="23" customHeight="1" spans="1:6">
      <c r="A202" s="5"/>
      <c r="B202" s="6"/>
      <c r="C202" s="6"/>
      <c r="D202" s="6" t="s">
        <v>18</v>
      </c>
      <c r="E202" s="6">
        <f>ROUND(1098,1)</f>
        <v>1098</v>
      </c>
      <c r="F202" s="7" t="s">
        <v>0</v>
      </c>
    </row>
    <row r="203" ht="15" customHeight="1" spans="1:6">
      <c r="A203" s="5"/>
      <c r="B203" s="6">
        <v>134</v>
      </c>
      <c r="C203" s="6" t="s">
        <v>146</v>
      </c>
      <c r="D203" s="6" t="s">
        <v>20</v>
      </c>
      <c r="E203" s="6">
        <f>ROUND(1098,1)</f>
        <v>1098</v>
      </c>
      <c r="F203" s="7" t="s">
        <v>0</v>
      </c>
    </row>
    <row r="204" ht="15" customHeight="1" spans="1:6">
      <c r="A204" s="5"/>
      <c r="B204" s="6"/>
      <c r="C204" s="6"/>
      <c r="D204" s="6" t="s">
        <v>7</v>
      </c>
      <c r="E204" s="6">
        <f>ROUND(21960,1)</f>
        <v>21960</v>
      </c>
      <c r="F204" s="7" t="s">
        <v>0</v>
      </c>
    </row>
    <row r="205" ht="23" customHeight="1" spans="1:6">
      <c r="A205" s="5"/>
      <c r="B205" s="6"/>
      <c r="C205" s="6"/>
      <c r="D205" s="6" t="s">
        <v>18</v>
      </c>
      <c r="E205" s="6">
        <f>ROUND(1098,1)</f>
        <v>1098</v>
      </c>
      <c r="F205" s="7" t="s">
        <v>0</v>
      </c>
    </row>
    <row r="206" ht="15" customHeight="1" spans="1:6">
      <c r="A206" s="5"/>
      <c r="B206" s="6">
        <v>135</v>
      </c>
      <c r="C206" s="6" t="s">
        <v>147</v>
      </c>
      <c r="D206" s="6" t="s">
        <v>20</v>
      </c>
      <c r="E206" s="6">
        <f>ROUND(1098,1)</f>
        <v>1098</v>
      </c>
      <c r="F206" s="7" t="s">
        <v>0</v>
      </c>
    </row>
    <row r="207" ht="15" customHeight="1" spans="1:6">
      <c r="A207" s="5"/>
      <c r="B207" s="6"/>
      <c r="C207" s="6"/>
      <c r="D207" s="6" t="s">
        <v>7</v>
      </c>
      <c r="E207" s="6">
        <f>ROUND(1464,1)</f>
        <v>1464</v>
      </c>
      <c r="F207" s="7" t="s">
        <v>0</v>
      </c>
    </row>
    <row r="208" ht="15" customHeight="1" spans="1:6">
      <c r="A208" s="5"/>
      <c r="B208" s="6">
        <v>136</v>
      </c>
      <c r="C208" s="6" t="s">
        <v>148</v>
      </c>
      <c r="D208" s="6" t="s">
        <v>7</v>
      </c>
      <c r="E208" s="6">
        <f>ROUND(2196,1)</f>
        <v>2196</v>
      </c>
      <c r="F208" s="7" t="s">
        <v>0</v>
      </c>
    </row>
    <row r="209" ht="15" customHeight="1" spans="1:6">
      <c r="A209" s="5"/>
      <c r="B209" s="6">
        <v>137</v>
      </c>
      <c r="C209" s="6" t="s">
        <v>149</v>
      </c>
      <c r="D209" s="6" t="s">
        <v>20</v>
      </c>
      <c r="E209" s="6">
        <f>ROUND(732,1)</f>
        <v>732</v>
      </c>
      <c r="F209" s="7" t="s">
        <v>0</v>
      </c>
    </row>
    <row r="210" ht="15" customHeight="1" spans="1:6">
      <c r="A210" s="5"/>
      <c r="B210" s="6"/>
      <c r="C210" s="6"/>
      <c r="D210" s="6" t="s">
        <v>7</v>
      </c>
      <c r="E210" s="6">
        <f>ROUND(8784,1)</f>
        <v>8784</v>
      </c>
      <c r="F210" s="7" t="s">
        <v>0</v>
      </c>
    </row>
    <row r="211" ht="23" customHeight="1" spans="1:6">
      <c r="A211" s="5"/>
      <c r="B211" s="6"/>
      <c r="C211" s="6"/>
      <c r="D211" s="6" t="s">
        <v>18</v>
      </c>
      <c r="E211" s="6">
        <f>ROUND(1098,1)</f>
        <v>1098</v>
      </c>
      <c r="F211" s="7" t="s">
        <v>0</v>
      </c>
    </row>
    <row r="212" ht="15" customHeight="1" spans="1:6">
      <c r="A212" s="5"/>
      <c r="B212" s="6">
        <v>138</v>
      </c>
      <c r="C212" s="6" t="s">
        <v>150</v>
      </c>
      <c r="D212" s="6" t="s">
        <v>7</v>
      </c>
      <c r="E212" s="6">
        <f>ROUND(6588,1)</f>
        <v>6588</v>
      </c>
      <c r="F212" s="7" t="s">
        <v>0</v>
      </c>
    </row>
    <row r="213" ht="23" customHeight="1" spans="1:6">
      <c r="A213" s="5"/>
      <c r="B213" s="6">
        <v>139</v>
      </c>
      <c r="C213" s="6" t="s">
        <v>151</v>
      </c>
      <c r="D213" s="6" t="s">
        <v>7</v>
      </c>
      <c r="E213" s="6">
        <f>ROUND(4392,1)</f>
        <v>4392</v>
      </c>
      <c r="F213" s="7" t="s">
        <v>0</v>
      </c>
    </row>
    <row r="214" ht="15" customHeight="1" spans="1:6">
      <c r="A214" s="5"/>
      <c r="B214" s="6">
        <v>140</v>
      </c>
      <c r="C214" s="6" t="s">
        <v>152</v>
      </c>
      <c r="D214" s="6" t="s">
        <v>20</v>
      </c>
      <c r="E214" s="6">
        <f>ROUND(3294,1)</f>
        <v>3294</v>
      </c>
      <c r="F214" s="7" t="s">
        <v>0</v>
      </c>
    </row>
    <row r="215" ht="15" customHeight="1" spans="1:6">
      <c r="A215" s="5"/>
      <c r="B215" s="6"/>
      <c r="C215" s="6"/>
      <c r="D215" s="6" t="s">
        <v>7</v>
      </c>
      <c r="E215" s="6">
        <f>ROUND(60024,1)</f>
        <v>60024</v>
      </c>
      <c r="F215" s="7" t="s">
        <v>0</v>
      </c>
    </row>
    <row r="216" ht="23" customHeight="1" spans="1:6">
      <c r="A216" s="5"/>
      <c r="B216" s="6"/>
      <c r="C216" s="6"/>
      <c r="D216" s="6" t="s">
        <v>18</v>
      </c>
      <c r="E216" s="6">
        <f>ROUND(1098,1)</f>
        <v>1098</v>
      </c>
      <c r="F216" s="7" t="s">
        <v>0</v>
      </c>
    </row>
    <row r="217" ht="23" customHeight="1" spans="1:6">
      <c r="A217" s="5"/>
      <c r="B217" s="6">
        <v>141</v>
      </c>
      <c r="C217" s="6" t="s">
        <v>153</v>
      </c>
      <c r="D217" s="6" t="s">
        <v>16</v>
      </c>
      <c r="E217" s="6">
        <f>ROUND(3390,1)</f>
        <v>3390</v>
      </c>
      <c r="F217" s="7" t="s">
        <v>0</v>
      </c>
    </row>
    <row r="218" ht="23" customHeight="1" spans="1:6">
      <c r="A218" s="5"/>
      <c r="B218" s="6"/>
      <c r="C218" s="6"/>
      <c r="D218" s="6" t="s">
        <v>18</v>
      </c>
      <c r="E218" s="6">
        <f>ROUND(4392,1)</f>
        <v>4392</v>
      </c>
      <c r="F218" s="7" t="s">
        <v>0</v>
      </c>
    </row>
    <row r="219" ht="23" customHeight="1" spans="1:6">
      <c r="A219" s="5"/>
      <c r="B219" s="6">
        <v>142</v>
      </c>
      <c r="C219" s="6" t="s">
        <v>154</v>
      </c>
      <c r="D219" s="6" t="s">
        <v>16</v>
      </c>
      <c r="E219" s="6">
        <f>ROUND(6780,1)</f>
        <v>6780</v>
      </c>
      <c r="F219" s="7" t="s">
        <v>0</v>
      </c>
    </row>
    <row r="220" ht="23" customHeight="1" spans="1:6">
      <c r="A220" s="5"/>
      <c r="B220" s="6">
        <v>143</v>
      </c>
      <c r="C220" s="6" t="s">
        <v>155</v>
      </c>
      <c r="D220" s="6" t="s">
        <v>16</v>
      </c>
      <c r="E220" s="6">
        <f>ROUND(1130,1)</f>
        <v>1130</v>
      </c>
      <c r="F220" s="7" t="s">
        <v>0</v>
      </c>
    </row>
    <row r="221" ht="15" customHeight="1" spans="1:6">
      <c r="A221" s="5"/>
      <c r="B221" s="6">
        <v>144</v>
      </c>
      <c r="C221" s="6" t="s">
        <v>156</v>
      </c>
      <c r="D221" s="6" t="s">
        <v>20</v>
      </c>
      <c r="E221" s="6">
        <f>ROUND(1098,1)</f>
        <v>1098</v>
      </c>
      <c r="F221" s="7" t="s">
        <v>0</v>
      </c>
    </row>
    <row r="222" ht="15" customHeight="1" spans="1:6">
      <c r="A222" s="5"/>
      <c r="B222" s="6"/>
      <c r="C222" s="6"/>
      <c r="D222" s="6" t="s">
        <v>7</v>
      </c>
      <c r="E222" s="6">
        <f>ROUND(732,1)</f>
        <v>732</v>
      </c>
      <c r="F222" s="7" t="s">
        <v>0</v>
      </c>
    </row>
    <row r="223" ht="23" customHeight="1" spans="1:6">
      <c r="A223" s="5"/>
      <c r="B223" s="6"/>
      <c r="C223" s="6"/>
      <c r="D223" s="6" t="s">
        <v>18</v>
      </c>
      <c r="E223" s="6">
        <f>ROUND(2196,1)</f>
        <v>2196</v>
      </c>
      <c r="F223" s="7" t="s">
        <v>0</v>
      </c>
    </row>
    <row r="224" ht="23" customHeight="1" spans="1:6">
      <c r="A224" s="5"/>
      <c r="B224" s="6">
        <v>145</v>
      </c>
      <c r="C224" s="6" t="s">
        <v>157</v>
      </c>
      <c r="D224" s="6" t="s">
        <v>18</v>
      </c>
      <c r="E224" s="6">
        <f>ROUND(1098,1)</f>
        <v>1098</v>
      </c>
      <c r="F224" s="7" t="s">
        <v>0</v>
      </c>
    </row>
    <row r="225" ht="23" customHeight="1" spans="1:6">
      <c r="A225" s="5"/>
      <c r="B225" s="6">
        <v>146</v>
      </c>
      <c r="C225" s="6" t="s">
        <v>158</v>
      </c>
      <c r="D225" s="6" t="s">
        <v>16</v>
      </c>
      <c r="E225" s="6">
        <f>ROUND(2260,1)</f>
        <v>2260</v>
      </c>
      <c r="F225" s="7" t="s">
        <v>0</v>
      </c>
    </row>
    <row r="226" ht="15" customHeight="1" spans="1:6">
      <c r="A226" s="5"/>
      <c r="B226" s="6">
        <v>147</v>
      </c>
      <c r="C226" s="6" t="s">
        <v>159</v>
      </c>
      <c r="D226" s="6" t="s">
        <v>20</v>
      </c>
      <c r="E226" s="6">
        <f>ROUND(6222,1)</f>
        <v>6222</v>
      </c>
      <c r="F226" s="7" t="s">
        <v>0</v>
      </c>
    </row>
    <row r="227" ht="23" customHeight="1" spans="1:6">
      <c r="A227" s="5"/>
      <c r="B227" s="6"/>
      <c r="C227" s="6"/>
      <c r="D227" s="6" t="s">
        <v>18</v>
      </c>
      <c r="E227" s="6">
        <f>ROUND(8418,1)</f>
        <v>8418</v>
      </c>
      <c r="F227" s="7" t="s">
        <v>0</v>
      </c>
    </row>
    <row r="228" ht="23" customHeight="1" spans="1:6">
      <c r="A228" s="5"/>
      <c r="B228" s="6">
        <v>148</v>
      </c>
      <c r="C228" s="6" t="s">
        <v>160</v>
      </c>
      <c r="D228" s="6" t="s">
        <v>18</v>
      </c>
      <c r="E228" s="6">
        <f>ROUND(1122,1)</f>
        <v>1122</v>
      </c>
      <c r="F228" s="7" t="s">
        <v>0</v>
      </c>
    </row>
    <row r="229" ht="15" customHeight="1" spans="1:6">
      <c r="A229" s="5"/>
      <c r="B229" s="6">
        <v>149</v>
      </c>
      <c r="C229" s="6" t="s">
        <v>161</v>
      </c>
      <c r="D229" s="6" t="s">
        <v>20</v>
      </c>
      <c r="E229" s="6">
        <f>ROUND(1098,1)</f>
        <v>1098</v>
      </c>
      <c r="F229" s="7" t="s">
        <v>0</v>
      </c>
    </row>
    <row r="230" ht="23" customHeight="1" spans="1:6">
      <c r="A230" s="5"/>
      <c r="B230" s="6"/>
      <c r="C230" s="6"/>
      <c r="D230" s="6" t="s">
        <v>18</v>
      </c>
      <c r="E230" s="6">
        <f>ROUND(1830,1)</f>
        <v>1830</v>
      </c>
      <c r="F230" s="7" t="s">
        <v>0</v>
      </c>
    </row>
    <row r="231" ht="15" customHeight="1" spans="1:6">
      <c r="A231" s="5"/>
      <c r="B231" s="6">
        <v>150</v>
      </c>
      <c r="C231" s="6" t="s">
        <v>162</v>
      </c>
      <c r="D231" s="6" t="s">
        <v>20</v>
      </c>
      <c r="E231" s="6">
        <f>ROUND(1098,1)</f>
        <v>1098</v>
      </c>
      <c r="F231" s="7" t="s">
        <v>0</v>
      </c>
    </row>
    <row r="232" ht="15" customHeight="1" spans="1:6">
      <c r="A232" s="5"/>
      <c r="B232" s="6"/>
      <c r="C232" s="6"/>
      <c r="D232" s="6" t="s">
        <v>7</v>
      </c>
      <c r="E232" s="6">
        <f>ROUND(13176,1)</f>
        <v>13176</v>
      </c>
      <c r="F232" s="7" t="s">
        <v>0</v>
      </c>
    </row>
    <row r="233" ht="23" customHeight="1" spans="1:6">
      <c r="A233" s="5"/>
      <c r="B233" s="6"/>
      <c r="C233" s="6"/>
      <c r="D233" s="6" t="s">
        <v>18</v>
      </c>
      <c r="E233" s="6">
        <f>ROUND(1098,1)</f>
        <v>1098</v>
      </c>
      <c r="F233" s="7" t="s">
        <v>0</v>
      </c>
    </row>
    <row r="234" ht="15" customHeight="1" spans="1:6">
      <c r="A234" s="5"/>
      <c r="B234" s="6">
        <v>151</v>
      </c>
      <c r="C234" s="6" t="s">
        <v>163</v>
      </c>
      <c r="D234" s="6" t="s">
        <v>7</v>
      </c>
      <c r="E234" s="6">
        <f>ROUND(21960,1)</f>
        <v>21960</v>
      </c>
      <c r="F234" s="7" t="s">
        <v>0</v>
      </c>
    </row>
    <row r="235" ht="23" customHeight="1" spans="1:6">
      <c r="A235" s="5"/>
      <c r="B235" s="6">
        <v>152</v>
      </c>
      <c r="C235" s="6" t="s">
        <v>164</v>
      </c>
      <c r="D235" s="6" t="s">
        <v>16</v>
      </c>
      <c r="E235" s="6">
        <f>ROUND(3390,1)</f>
        <v>3390</v>
      </c>
      <c r="F235" s="7" t="s">
        <v>0</v>
      </c>
    </row>
    <row r="236" ht="15" customHeight="1" spans="1:6">
      <c r="A236" s="5"/>
      <c r="B236" s="6"/>
      <c r="C236" s="6"/>
      <c r="D236" s="6" t="s">
        <v>7</v>
      </c>
      <c r="E236" s="6">
        <f>ROUND(11916,1)</f>
        <v>11916</v>
      </c>
      <c r="F236" s="7" t="s">
        <v>0</v>
      </c>
    </row>
    <row r="237" ht="15" customHeight="1" spans="1:6">
      <c r="A237" s="5"/>
      <c r="B237" s="6">
        <v>153</v>
      </c>
      <c r="C237" s="6" t="s">
        <v>165</v>
      </c>
      <c r="D237" s="6" t="s">
        <v>7</v>
      </c>
      <c r="E237" s="6">
        <f>ROUND(4392,1)</f>
        <v>4392</v>
      </c>
      <c r="F237" s="7" t="s">
        <v>0</v>
      </c>
    </row>
    <row r="238" ht="23" customHeight="1" spans="1:6">
      <c r="A238" s="5"/>
      <c r="B238" s="6"/>
      <c r="C238" s="6"/>
      <c r="D238" s="6" t="s">
        <v>18</v>
      </c>
      <c r="E238" s="6">
        <f>ROUND(1098,1)</f>
        <v>1098</v>
      </c>
      <c r="F238" s="7" t="s">
        <v>0</v>
      </c>
    </row>
    <row r="239" ht="15" customHeight="1" spans="1:6">
      <c r="A239" s="5"/>
      <c r="B239" s="6">
        <v>154</v>
      </c>
      <c r="C239" s="6" t="s">
        <v>166</v>
      </c>
      <c r="D239" s="6" t="s">
        <v>20</v>
      </c>
      <c r="E239" s="6">
        <f>ROUND(12078,1)</f>
        <v>12078</v>
      </c>
      <c r="F239" s="7" t="s">
        <v>0</v>
      </c>
    </row>
    <row r="240" ht="23" customHeight="1" spans="1:6">
      <c r="A240" s="5"/>
      <c r="B240" s="6"/>
      <c r="C240" s="6"/>
      <c r="D240" s="6" t="s">
        <v>16</v>
      </c>
      <c r="E240" s="6">
        <f>ROUND(27120,1)</f>
        <v>27120</v>
      </c>
      <c r="F240" s="7" t="s">
        <v>0</v>
      </c>
    </row>
    <row r="241" ht="23" customHeight="1" spans="1:6">
      <c r="A241" s="5"/>
      <c r="B241" s="6"/>
      <c r="C241" s="6"/>
      <c r="D241" s="6" t="s">
        <v>18</v>
      </c>
      <c r="E241" s="6">
        <f>ROUND(4392,1)</f>
        <v>4392</v>
      </c>
      <c r="F241" s="7" t="s">
        <v>0</v>
      </c>
    </row>
    <row r="242" ht="23" customHeight="1" spans="1:6">
      <c r="A242" s="5"/>
      <c r="B242" s="6">
        <v>155</v>
      </c>
      <c r="C242" s="6" t="s">
        <v>167</v>
      </c>
      <c r="D242" s="6" t="s">
        <v>138</v>
      </c>
      <c r="E242" s="6">
        <f>ROUND(2260,1)</f>
        <v>2260</v>
      </c>
      <c r="F242" s="7" t="s">
        <v>0</v>
      </c>
    </row>
    <row r="243" ht="23" customHeight="1" spans="1:6">
      <c r="A243" s="5"/>
      <c r="B243" s="6">
        <v>156</v>
      </c>
      <c r="C243" s="6" t="s">
        <v>168</v>
      </c>
      <c r="D243" s="6" t="s">
        <v>18</v>
      </c>
      <c r="E243" s="6">
        <f>ROUND(1830,1)</f>
        <v>1830</v>
      </c>
      <c r="F243" s="7" t="s">
        <v>0</v>
      </c>
    </row>
    <row r="244" ht="23" customHeight="1" spans="1:6">
      <c r="A244" s="5"/>
      <c r="B244" s="6">
        <v>157</v>
      </c>
      <c r="C244" s="6" t="s">
        <v>169</v>
      </c>
      <c r="D244" s="6" t="s">
        <v>18</v>
      </c>
      <c r="E244" s="6">
        <f>ROUND(10080,1)</f>
        <v>10080</v>
      </c>
      <c r="F244" s="7" t="s">
        <v>0</v>
      </c>
    </row>
    <row r="245" ht="15" customHeight="1" spans="1:6">
      <c r="A245" s="5"/>
      <c r="B245" s="6">
        <v>158</v>
      </c>
      <c r="C245" s="6" t="s">
        <v>170</v>
      </c>
      <c r="D245" s="6" t="s">
        <v>7</v>
      </c>
      <c r="E245" s="6">
        <f>ROUND(20496,1)</f>
        <v>20496</v>
      </c>
      <c r="F245" s="7" t="s">
        <v>0</v>
      </c>
    </row>
    <row r="246" ht="23" customHeight="1" spans="1:6">
      <c r="A246" s="5"/>
      <c r="B246" s="6"/>
      <c r="C246" s="6"/>
      <c r="D246" s="6" t="s">
        <v>18</v>
      </c>
      <c r="E246" s="6">
        <f>ROUND(1098,1)</f>
        <v>1098</v>
      </c>
      <c r="F246" s="7" t="s">
        <v>0</v>
      </c>
    </row>
    <row r="247" ht="15" customHeight="1" spans="1:6">
      <c r="A247" s="5"/>
      <c r="B247" s="6">
        <v>159</v>
      </c>
      <c r="C247" s="6" t="s">
        <v>171</v>
      </c>
      <c r="D247" s="6" t="s">
        <v>20</v>
      </c>
      <c r="E247" s="6">
        <f>ROUND(4608,1)</f>
        <v>4608</v>
      </c>
      <c r="F247" s="7" t="s">
        <v>0</v>
      </c>
    </row>
    <row r="248" ht="23" customHeight="1" spans="1:6">
      <c r="A248" s="5"/>
      <c r="B248" s="6"/>
      <c r="C248" s="6"/>
      <c r="D248" s="6" t="s">
        <v>18</v>
      </c>
      <c r="E248" s="6">
        <f>ROUND(5544,1)</f>
        <v>5544</v>
      </c>
      <c r="F248" s="7" t="s">
        <v>0</v>
      </c>
    </row>
    <row r="249" ht="23" customHeight="1" spans="1:6">
      <c r="A249" s="5"/>
      <c r="B249" s="6">
        <v>160</v>
      </c>
      <c r="C249" s="6" t="s">
        <v>172</v>
      </c>
      <c r="D249" s="6" t="s">
        <v>13</v>
      </c>
      <c r="E249" s="6">
        <f>ROUND(4632,1)</f>
        <v>4632</v>
      </c>
      <c r="F249" s="7" t="s">
        <v>0</v>
      </c>
    </row>
    <row r="250" ht="15" customHeight="1" spans="1:6">
      <c r="A250" s="5"/>
      <c r="B250" s="6">
        <v>161</v>
      </c>
      <c r="C250" s="6" t="s">
        <v>173</v>
      </c>
      <c r="D250" s="6" t="s">
        <v>20</v>
      </c>
      <c r="E250" s="6">
        <f>ROUND(2196,1)</f>
        <v>2196</v>
      </c>
      <c r="F250" s="7" t="s">
        <v>0</v>
      </c>
    </row>
    <row r="251" ht="23" customHeight="1" spans="1:6">
      <c r="A251" s="5"/>
      <c r="B251" s="6"/>
      <c r="C251" s="6"/>
      <c r="D251" s="6" t="s">
        <v>18</v>
      </c>
      <c r="E251" s="6">
        <f>ROUND(15006,1)</f>
        <v>15006</v>
      </c>
      <c r="F251" s="7" t="s">
        <v>0</v>
      </c>
    </row>
    <row r="252" ht="23" customHeight="1" spans="1:6">
      <c r="A252" s="5"/>
      <c r="B252" s="6">
        <v>162</v>
      </c>
      <c r="C252" s="6" t="s">
        <v>174</v>
      </c>
      <c r="D252" s="6" t="s">
        <v>18</v>
      </c>
      <c r="E252" s="6">
        <f>ROUND(2196,1)</f>
        <v>2196</v>
      </c>
      <c r="F252" s="7" t="s">
        <v>0</v>
      </c>
    </row>
    <row r="253" ht="23" customHeight="1" spans="1:6">
      <c r="A253" s="5"/>
      <c r="B253" s="6">
        <v>163</v>
      </c>
      <c r="C253" s="6" t="s">
        <v>175</v>
      </c>
      <c r="D253" s="6" t="s">
        <v>16</v>
      </c>
      <c r="E253" s="6">
        <f>ROUND(13560,1)</f>
        <v>13560</v>
      </c>
      <c r="F253" s="7" t="s">
        <v>0</v>
      </c>
    </row>
    <row r="254" ht="15" customHeight="1" spans="1:6">
      <c r="A254" s="5"/>
      <c r="B254" s="6"/>
      <c r="C254" s="6"/>
      <c r="D254" s="6" t="s">
        <v>7</v>
      </c>
      <c r="E254" s="6">
        <f>ROUND(18300,1)</f>
        <v>18300</v>
      </c>
      <c r="F254" s="7" t="s">
        <v>0</v>
      </c>
    </row>
    <row r="255" ht="15" customHeight="1" spans="1:6">
      <c r="A255" s="5"/>
      <c r="B255" s="6">
        <v>164</v>
      </c>
      <c r="C255" s="6" t="s">
        <v>176</v>
      </c>
      <c r="D255" s="6" t="s">
        <v>7</v>
      </c>
      <c r="E255" s="6">
        <f>ROUND(7320,1)</f>
        <v>7320</v>
      </c>
      <c r="F255" s="7" t="s">
        <v>0</v>
      </c>
    </row>
    <row r="256" ht="15" customHeight="1" spans="1:6">
      <c r="A256" s="5"/>
      <c r="B256" s="6">
        <v>165</v>
      </c>
      <c r="C256" s="6" t="s">
        <v>177</v>
      </c>
      <c r="D256" s="6" t="s">
        <v>7</v>
      </c>
      <c r="E256" s="6">
        <f>ROUND(2196,1)</f>
        <v>2196</v>
      </c>
      <c r="F256" s="7" t="s">
        <v>0</v>
      </c>
    </row>
    <row r="257" ht="23" customHeight="1" spans="1:6">
      <c r="A257" s="5"/>
      <c r="B257" s="6"/>
      <c r="C257" s="6"/>
      <c r="D257" s="6" t="s">
        <v>18</v>
      </c>
      <c r="E257" s="6">
        <f>ROUND(1098,1)</f>
        <v>1098</v>
      </c>
      <c r="F257" s="7" t="s">
        <v>0</v>
      </c>
    </row>
    <row r="258" ht="15" customHeight="1" spans="1:6">
      <c r="A258" s="5"/>
      <c r="B258" s="6">
        <v>166</v>
      </c>
      <c r="C258" s="6" t="s">
        <v>178</v>
      </c>
      <c r="D258" s="6" t="s">
        <v>7</v>
      </c>
      <c r="E258" s="6">
        <f>ROUND(2196,1)</f>
        <v>2196</v>
      </c>
      <c r="F258" s="7" t="s">
        <v>0</v>
      </c>
    </row>
    <row r="259" ht="23" customHeight="1" spans="1:6">
      <c r="A259" s="5"/>
      <c r="B259" s="6"/>
      <c r="C259" s="6"/>
      <c r="D259" s="6" t="s">
        <v>18</v>
      </c>
      <c r="E259" s="6">
        <f>ROUND(3294,1)</f>
        <v>3294</v>
      </c>
      <c r="F259" s="7" t="s">
        <v>0</v>
      </c>
    </row>
    <row r="260" ht="15" customHeight="1" spans="1:6">
      <c r="A260" s="5"/>
      <c r="B260" s="6">
        <v>167</v>
      </c>
      <c r="C260" s="6" t="s">
        <v>179</v>
      </c>
      <c r="D260" s="6" t="s">
        <v>20</v>
      </c>
      <c r="E260" s="6">
        <f>ROUND(1464,1)</f>
        <v>1464</v>
      </c>
      <c r="F260" s="7" t="s">
        <v>0</v>
      </c>
    </row>
    <row r="261" ht="23" customHeight="1" spans="1:6">
      <c r="A261" s="5"/>
      <c r="B261" s="6"/>
      <c r="C261" s="6"/>
      <c r="D261" s="6" t="s">
        <v>18</v>
      </c>
      <c r="E261" s="6">
        <f>ROUND(1098,1)</f>
        <v>1098</v>
      </c>
      <c r="F261" s="7" t="s">
        <v>0</v>
      </c>
    </row>
    <row r="262" ht="23" customHeight="1" spans="1:6">
      <c r="A262" s="5"/>
      <c r="B262" s="6">
        <v>168</v>
      </c>
      <c r="C262" s="6" t="s">
        <v>180</v>
      </c>
      <c r="D262" s="6" t="s">
        <v>7</v>
      </c>
      <c r="E262" s="6">
        <f>ROUND(16836,1)</f>
        <v>16836</v>
      </c>
      <c r="F262" s="7" t="s">
        <v>0</v>
      </c>
    </row>
    <row r="263" ht="23" customHeight="1" spans="1:6">
      <c r="A263" s="5"/>
      <c r="B263" s="6">
        <v>169</v>
      </c>
      <c r="C263" s="6" t="s">
        <v>181</v>
      </c>
      <c r="D263" s="6" t="s">
        <v>18</v>
      </c>
      <c r="E263" s="6">
        <f>ROUND(366,1)</f>
        <v>366</v>
      </c>
      <c r="F263" s="7" t="s">
        <v>0</v>
      </c>
    </row>
    <row r="264" ht="15" customHeight="1" spans="1:6">
      <c r="A264" s="5"/>
      <c r="B264" s="6">
        <v>170</v>
      </c>
      <c r="C264" s="6" t="s">
        <v>182</v>
      </c>
      <c r="D264" s="6" t="s">
        <v>7</v>
      </c>
      <c r="E264" s="6">
        <f>ROUND(17676,1)</f>
        <v>17676</v>
      </c>
      <c r="F264" s="7" t="s">
        <v>0</v>
      </c>
    </row>
    <row r="265" ht="23" customHeight="1" spans="1:6">
      <c r="A265" s="5"/>
      <c r="B265" s="6"/>
      <c r="C265" s="6"/>
      <c r="D265" s="6" t="s">
        <v>18</v>
      </c>
      <c r="E265" s="6">
        <f>ROUND(3450,1)</f>
        <v>3450</v>
      </c>
      <c r="F265" s="7" t="s">
        <v>0</v>
      </c>
    </row>
    <row r="266" ht="15" customHeight="1" spans="1:6">
      <c r="A266" s="5"/>
      <c r="B266" s="6">
        <v>171</v>
      </c>
      <c r="C266" s="6" t="s">
        <v>183</v>
      </c>
      <c r="D266" s="6" t="s">
        <v>20</v>
      </c>
      <c r="E266" s="6">
        <f>ROUND(1098,1)</f>
        <v>1098</v>
      </c>
      <c r="F266" s="7" t="s">
        <v>0</v>
      </c>
    </row>
    <row r="267" ht="23" customHeight="1" spans="1:6">
      <c r="A267" s="5"/>
      <c r="B267" s="6"/>
      <c r="C267" s="6"/>
      <c r="D267" s="6" t="s">
        <v>16</v>
      </c>
      <c r="E267" s="6">
        <f>ROUND(3390,1)</f>
        <v>3390</v>
      </c>
      <c r="F267" s="7" t="s">
        <v>0</v>
      </c>
    </row>
    <row r="268" ht="23" customHeight="1" spans="1:6">
      <c r="A268" s="5"/>
      <c r="B268" s="6">
        <v>172</v>
      </c>
      <c r="C268" s="6" t="s">
        <v>184</v>
      </c>
      <c r="D268" s="6" t="s">
        <v>7</v>
      </c>
      <c r="E268" s="6">
        <f>ROUND(6588,1)</f>
        <v>6588</v>
      </c>
      <c r="F268" s="7" t="s">
        <v>0</v>
      </c>
    </row>
    <row r="269" ht="23" customHeight="1" spans="1:6">
      <c r="A269" s="5"/>
      <c r="B269" s="6">
        <v>173</v>
      </c>
      <c r="C269" s="6" t="s">
        <v>185</v>
      </c>
      <c r="D269" s="6" t="s">
        <v>18</v>
      </c>
      <c r="E269" s="6">
        <f>ROUND(1098,1)</f>
        <v>1098</v>
      </c>
      <c r="F269" s="7" t="s">
        <v>0</v>
      </c>
    </row>
    <row r="270" ht="23" customHeight="1" spans="1:6">
      <c r="A270" s="5"/>
      <c r="B270" s="6">
        <v>174</v>
      </c>
      <c r="C270" s="6" t="s">
        <v>186</v>
      </c>
      <c r="D270" s="6" t="s">
        <v>18</v>
      </c>
      <c r="E270" s="6">
        <f>ROUND(2682,1)</f>
        <v>2682</v>
      </c>
      <c r="F270" s="7" t="s">
        <v>0</v>
      </c>
    </row>
    <row r="271" ht="15" customHeight="1" spans="1:6">
      <c r="A271" s="5"/>
      <c r="B271" s="6">
        <v>175</v>
      </c>
      <c r="C271" s="6" t="s">
        <v>187</v>
      </c>
      <c r="D271" s="6" t="s">
        <v>7</v>
      </c>
      <c r="E271" s="6">
        <f>ROUND(5856,1)</f>
        <v>5856</v>
      </c>
      <c r="F271" s="7" t="s">
        <v>0</v>
      </c>
    </row>
    <row r="272" ht="15" customHeight="1" spans="1:6">
      <c r="A272" s="5"/>
      <c r="B272" s="6">
        <v>176</v>
      </c>
      <c r="C272" s="6" t="s">
        <v>188</v>
      </c>
      <c r="D272" s="6" t="s">
        <v>7</v>
      </c>
      <c r="E272" s="6">
        <f>ROUND(9600,1)</f>
        <v>9600</v>
      </c>
      <c r="F272" s="7" t="s">
        <v>0</v>
      </c>
    </row>
    <row r="273" ht="15" customHeight="1" spans="1:6">
      <c r="A273" s="5"/>
      <c r="B273" s="6">
        <v>177</v>
      </c>
      <c r="C273" s="6" t="s">
        <v>189</v>
      </c>
      <c r="D273" s="6" t="s">
        <v>7</v>
      </c>
      <c r="E273" s="6">
        <f>ROUND(4392,1)</f>
        <v>4392</v>
      </c>
      <c r="F273" s="7" t="s">
        <v>0</v>
      </c>
    </row>
    <row r="274" ht="15" customHeight="1" spans="1:6">
      <c r="A274" s="5"/>
      <c r="B274" s="6">
        <v>178</v>
      </c>
      <c r="C274" s="6" t="s">
        <v>190</v>
      </c>
      <c r="D274" s="6" t="s">
        <v>20</v>
      </c>
      <c r="E274" s="6">
        <f>ROUND(4830,1)</f>
        <v>4830</v>
      </c>
      <c r="F274" s="7" t="s">
        <v>0</v>
      </c>
    </row>
    <row r="275" ht="15" customHeight="1" spans="1:6">
      <c r="A275" s="5"/>
      <c r="B275" s="6"/>
      <c r="C275" s="6"/>
      <c r="D275" s="6" t="s">
        <v>7</v>
      </c>
      <c r="E275" s="6">
        <f>ROUND(16940,1)</f>
        <v>16940</v>
      </c>
      <c r="F275" s="7" t="s">
        <v>0</v>
      </c>
    </row>
    <row r="276" ht="23" customHeight="1" spans="1:6">
      <c r="A276" s="5"/>
      <c r="B276" s="6"/>
      <c r="C276" s="6"/>
      <c r="D276" s="6" t="s">
        <v>18</v>
      </c>
      <c r="E276" s="6">
        <f>ROUND(4830,1)</f>
        <v>4830</v>
      </c>
      <c r="F276" s="7" t="s">
        <v>0</v>
      </c>
    </row>
    <row r="277" ht="15" customHeight="1" spans="1:6">
      <c r="A277" s="5"/>
      <c r="B277" s="6">
        <v>179</v>
      </c>
      <c r="C277" s="6" t="s">
        <v>191</v>
      </c>
      <c r="D277" s="6" t="s">
        <v>20</v>
      </c>
      <c r="E277" s="6">
        <f>ROUND(2196,1)</f>
        <v>2196</v>
      </c>
      <c r="F277" s="7" t="s">
        <v>0</v>
      </c>
    </row>
    <row r="278" ht="15" customHeight="1" spans="1:6">
      <c r="A278" s="5"/>
      <c r="B278" s="6"/>
      <c r="C278" s="6"/>
      <c r="D278" s="6" t="s">
        <v>7</v>
      </c>
      <c r="E278" s="6">
        <f>ROUND(6588,1)</f>
        <v>6588</v>
      </c>
      <c r="F278" s="7" t="s">
        <v>0</v>
      </c>
    </row>
    <row r="279" ht="23" customHeight="1" spans="1:6">
      <c r="A279" s="5"/>
      <c r="B279" s="6"/>
      <c r="C279" s="6"/>
      <c r="D279" s="6" t="s">
        <v>18</v>
      </c>
      <c r="E279" s="6">
        <f>ROUND(1098,1)</f>
        <v>1098</v>
      </c>
      <c r="F279" s="7" t="s">
        <v>0</v>
      </c>
    </row>
    <row r="280" ht="15" customHeight="1" spans="1:6">
      <c r="A280" s="5"/>
      <c r="B280" s="6">
        <v>180</v>
      </c>
      <c r="C280" s="6" t="s">
        <v>192</v>
      </c>
      <c r="D280" s="6" t="s">
        <v>20</v>
      </c>
      <c r="E280" s="6">
        <f>ROUND(2196,1)</f>
        <v>2196</v>
      </c>
      <c r="F280" s="7" t="s">
        <v>0</v>
      </c>
    </row>
    <row r="281" ht="23" customHeight="1" spans="1:6">
      <c r="A281" s="5"/>
      <c r="B281" s="6"/>
      <c r="C281" s="6"/>
      <c r="D281" s="6" t="s">
        <v>18</v>
      </c>
      <c r="E281" s="6">
        <f>ROUND(4026,1)</f>
        <v>4026</v>
      </c>
      <c r="F281" s="7" t="s">
        <v>0</v>
      </c>
    </row>
    <row r="282" ht="15" customHeight="1" spans="1:6">
      <c r="A282" s="5"/>
      <c r="B282" s="6">
        <v>181</v>
      </c>
      <c r="C282" s="6" t="s">
        <v>193</v>
      </c>
      <c r="D282" s="6" t="s">
        <v>7</v>
      </c>
      <c r="E282" s="6">
        <f>ROUND(2196,1)</f>
        <v>2196</v>
      </c>
      <c r="F282" s="7" t="s">
        <v>0</v>
      </c>
    </row>
    <row r="283" ht="23" customHeight="1" spans="1:6">
      <c r="A283" s="5"/>
      <c r="B283" s="6">
        <v>182</v>
      </c>
      <c r="C283" s="6" t="s">
        <v>194</v>
      </c>
      <c r="D283" s="6" t="s">
        <v>16</v>
      </c>
      <c r="E283" s="6">
        <f>ROUND(6780,1)</f>
        <v>6780</v>
      </c>
      <c r="F283" s="7" t="s">
        <v>0</v>
      </c>
    </row>
    <row r="284" ht="23" customHeight="1" spans="1:6">
      <c r="A284" s="5"/>
      <c r="B284" s="6"/>
      <c r="C284" s="6"/>
      <c r="D284" s="6" t="s">
        <v>18</v>
      </c>
      <c r="E284" s="6">
        <f>ROUND(4392,1)</f>
        <v>4392</v>
      </c>
      <c r="F284" s="7" t="s">
        <v>0</v>
      </c>
    </row>
    <row r="285" ht="15" customHeight="1" spans="1:6">
      <c r="A285" s="5"/>
      <c r="B285" s="6">
        <v>183</v>
      </c>
      <c r="C285" s="6" t="s">
        <v>195</v>
      </c>
      <c r="D285" s="6" t="s">
        <v>7</v>
      </c>
      <c r="E285" s="6">
        <f>ROUND(2196,1)</f>
        <v>2196</v>
      </c>
      <c r="F285" s="7" t="s">
        <v>0</v>
      </c>
    </row>
    <row r="286" ht="15" customHeight="1" spans="1:6">
      <c r="A286" s="5"/>
      <c r="B286" s="6">
        <v>184</v>
      </c>
      <c r="C286" s="6" t="s">
        <v>196</v>
      </c>
      <c r="D286" s="6" t="s">
        <v>138</v>
      </c>
      <c r="E286" s="6">
        <f>ROUND(3390,1)</f>
        <v>3390</v>
      </c>
      <c r="F286" s="7" t="s">
        <v>0</v>
      </c>
    </row>
    <row r="287" ht="23" customHeight="1" spans="1:6">
      <c r="A287" s="5"/>
      <c r="B287" s="6"/>
      <c r="C287" s="6"/>
      <c r="D287" s="6" t="s">
        <v>13</v>
      </c>
      <c r="E287" s="6">
        <f>ROUND(3390,1)</f>
        <v>3390</v>
      </c>
      <c r="F287" s="7" t="s">
        <v>0</v>
      </c>
    </row>
    <row r="288" ht="23" customHeight="1" spans="1:6">
      <c r="A288" s="5"/>
      <c r="B288" s="6">
        <v>185</v>
      </c>
      <c r="C288" s="6" t="s">
        <v>197</v>
      </c>
      <c r="D288" s="6" t="s">
        <v>18</v>
      </c>
      <c r="E288" s="6">
        <f>ROUND(1098,1)</f>
        <v>1098</v>
      </c>
      <c r="F288" s="7" t="s">
        <v>0</v>
      </c>
    </row>
    <row r="289" ht="15" customHeight="1" spans="1:6">
      <c r="A289" s="5"/>
      <c r="B289" s="6">
        <v>186</v>
      </c>
      <c r="C289" s="6" t="s">
        <v>198</v>
      </c>
      <c r="D289" s="6" t="s">
        <v>7</v>
      </c>
      <c r="E289" s="6">
        <f>ROUND(2196,1)</f>
        <v>2196</v>
      </c>
      <c r="F289" s="7" t="s">
        <v>0</v>
      </c>
    </row>
    <row r="290" ht="15" customHeight="1" spans="1:6">
      <c r="A290" s="5"/>
      <c r="B290" s="6">
        <v>187</v>
      </c>
      <c r="C290" s="6" t="s">
        <v>199</v>
      </c>
      <c r="D290" s="6" t="s">
        <v>20</v>
      </c>
      <c r="E290" s="6">
        <f>ROUND(1098,1)</f>
        <v>1098</v>
      </c>
      <c r="F290" s="7" t="s">
        <v>0</v>
      </c>
    </row>
    <row r="291" ht="23" customHeight="1" spans="1:6">
      <c r="A291" s="5"/>
      <c r="B291" s="6"/>
      <c r="C291" s="6"/>
      <c r="D291" s="6" t="s">
        <v>18</v>
      </c>
      <c r="E291" s="6">
        <f>ROUND(5856,1)</f>
        <v>5856</v>
      </c>
      <c r="F291" s="7" t="s">
        <v>0</v>
      </c>
    </row>
    <row r="292" ht="15" customHeight="1" spans="1:6">
      <c r="A292" s="5"/>
      <c r="B292" s="6">
        <v>188</v>
      </c>
      <c r="C292" s="6" t="s">
        <v>200</v>
      </c>
      <c r="D292" s="6" t="s">
        <v>7</v>
      </c>
      <c r="E292" s="6">
        <f>ROUND(5856,1)</f>
        <v>5856</v>
      </c>
      <c r="F292" s="7" t="s">
        <v>0</v>
      </c>
    </row>
    <row r="293" ht="15" customHeight="1" spans="1:6">
      <c r="A293" s="5"/>
      <c r="B293" s="6">
        <v>189</v>
      </c>
      <c r="C293" s="6" t="s">
        <v>201</v>
      </c>
      <c r="D293" s="6" t="s">
        <v>7</v>
      </c>
      <c r="E293" s="6">
        <f>ROUND(13176,1)</f>
        <v>13176</v>
      </c>
      <c r="F293" s="7" t="s">
        <v>0</v>
      </c>
    </row>
    <row r="294" ht="23" customHeight="1" spans="1:6">
      <c r="A294" s="5"/>
      <c r="B294" s="6"/>
      <c r="C294" s="6"/>
      <c r="D294" s="6" t="s">
        <v>18</v>
      </c>
      <c r="E294" s="6">
        <f>ROUND(1830,1)</f>
        <v>1830</v>
      </c>
      <c r="F294" s="7" t="s">
        <v>0</v>
      </c>
    </row>
    <row r="295" ht="15" customHeight="1" spans="1:6">
      <c r="A295" s="5"/>
      <c r="B295" s="6">
        <v>190</v>
      </c>
      <c r="C295" s="6" t="s">
        <v>202</v>
      </c>
      <c r="D295" s="6" t="s">
        <v>20</v>
      </c>
      <c r="E295" s="6">
        <f>ROUND(2196,1)</f>
        <v>2196</v>
      </c>
      <c r="F295" s="7" t="s">
        <v>0</v>
      </c>
    </row>
    <row r="296" ht="23" customHeight="1" spans="1:6">
      <c r="A296" s="5"/>
      <c r="B296" s="6"/>
      <c r="C296" s="6"/>
      <c r="D296" s="6" t="s">
        <v>18</v>
      </c>
      <c r="E296" s="6">
        <f>ROUND(6588,1)</f>
        <v>6588</v>
      </c>
      <c r="F296" s="7" t="s">
        <v>0</v>
      </c>
    </row>
    <row r="297" ht="23" customHeight="1" spans="1:6">
      <c r="A297" s="5"/>
      <c r="B297" s="6">
        <v>191</v>
      </c>
      <c r="C297" s="6" t="s">
        <v>203</v>
      </c>
      <c r="D297" s="6" t="s">
        <v>16</v>
      </c>
      <c r="E297" s="6">
        <f>ROUND(1130,1)</f>
        <v>1130</v>
      </c>
      <c r="F297" s="7" t="s">
        <v>0</v>
      </c>
    </row>
    <row r="298" ht="23" customHeight="1" spans="1:6">
      <c r="A298" s="5"/>
      <c r="B298" s="6"/>
      <c r="C298" s="6"/>
      <c r="D298" s="6" t="s">
        <v>18</v>
      </c>
      <c r="E298" s="6">
        <f>ROUND(366,1)</f>
        <v>366</v>
      </c>
      <c r="F298" s="7" t="s">
        <v>0</v>
      </c>
    </row>
    <row r="299" ht="23" customHeight="1" spans="1:6">
      <c r="A299" s="5"/>
      <c r="B299" s="6">
        <v>192</v>
      </c>
      <c r="C299" s="6" t="s">
        <v>204</v>
      </c>
      <c r="D299" s="6" t="s">
        <v>18</v>
      </c>
      <c r="E299" s="6">
        <f>ROUND(2196,1)</f>
        <v>2196</v>
      </c>
      <c r="F299" s="7" t="s">
        <v>0</v>
      </c>
    </row>
    <row r="300" ht="23" customHeight="1" spans="1:6">
      <c r="A300" s="5"/>
      <c r="B300" s="6">
        <v>193</v>
      </c>
      <c r="C300" s="6" t="s">
        <v>205</v>
      </c>
      <c r="D300" s="6" t="s">
        <v>16</v>
      </c>
      <c r="E300" s="6">
        <f>ROUND(31126,1)</f>
        <v>31126</v>
      </c>
      <c r="F300" s="7" t="s">
        <v>0</v>
      </c>
    </row>
    <row r="301" ht="23" customHeight="1" spans="1:6">
      <c r="A301" s="5"/>
      <c r="B301" s="6"/>
      <c r="C301" s="6"/>
      <c r="D301" s="6" t="s">
        <v>18</v>
      </c>
      <c r="E301" s="6">
        <f>ROUND(16392,1)</f>
        <v>16392</v>
      </c>
      <c r="F301" s="7" t="s">
        <v>0</v>
      </c>
    </row>
    <row r="302" ht="23" customHeight="1" spans="1:6">
      <c r="A302" s="5"/>
      <c r="B302" s="6">
        <v>194</v>
      </c>
      <c r="C302" s="6" t="s">
        <v>206</v>
      </c>
      <c r="D302" s="6" t="s">
        <v>16</v>
      </c>
      <c r="E302" s="6">
        <f>ROUND(17706,1)</f>
        <v>17706</v>
      </c>
      <c r="F302" s="7" t="s">
        <v>0</v>
      </c>
    </row>
    <row r="303" ht="23" customHeight="1" spans="1:6">
      <c r="A303" s="5"/>
      <c r="B303" s="6"/>
      <c r="C303" s="6"/>
      <c r="D303" s="6" t="s">
        <v>18</v>
      </c>
      <c r="E303" s="6">
        <f>ROUND(1830,1)</f>
        <v>1830</v>
      </c>
      <c r="F303" s="7" t="s">
        <v>0</v>
      </c>
    </row>
    <row r="304" ht="23" customHeight="1" spans="1:6">
      <c r="A304" s="5"/>
      <c r="B304" s="6">
        <v>195</v>
      </c>
      <c r="C304" s="6" t="s">
        <v>207</v>
      </c>
      <c r="D304" s="6" t="s">
        <v>16</v>
      </c>
      <c r="E304" s="6">
        <f>ROUND(378394,1)</f>
        <v>378394</v>
      </c>
      <c r="F304" s="7" t="s">
        <v>0</v>
      </c>
    </row>
    <row r="305" ht="23" customHeight="1" spans="1:6">
      <c r="A305" s="5"/>
      <c r="B305" s="6">
        <v>196</v>
      </c>
      <c r="C305" s="6" t="s">
        <v>208</v>
      </c>
      <c r="D305" s="6" t="s">
        <v>16</v>
      </c>
      <c r="E305" s="6">
        <f>ROUND(844417,1)</f>
        <v>844417</v>
      </c>
      <c r="F305" s="7" t="s">
        <v>0</v>
      </c>
    </row>
    <row r="306" ht="23" customHeight="1" spans="1:6">
      <c r="A306" s="5"/>
      <c r="B306" s="6">
        <v>197</v>
      </c>
      <c r="C306" s="6" t="s">
        <v>209</v>
      </c>
      <c r="D306" s="6" t="s">
        <v>16</v>
      </c>
      <c r="E306" s="6">
        <f>ROUND(397463,1)</f>
        <v>397463</v>
      </c>
      <c r="F306" s="7" t="s">
        <v>0</v>
      </c>
    </row>
    <row r="307" ht="23" customHeight="1" spans="1:6">
      <c r="A307" s="5"/>
      <c r="B307" s="6">
        <v>198</v>
      </c>
      <c r="C307" s="6" t="s">
        <v>210</v>
      </c>
      <c r="D307" s="6" t="s">
        <v>16</v>
      </c>
      <c r="E307" s="6">
        <f>ROUND(799667,1)</f>
        <v>799667</v>
      </c>
      <c r="F307" s="7" t="s">
        <v>0</v>
      </c>
    </row>
    <row r="308" ht="23" customHeight="1" spans="1:6">
      <c r="A308" s="5"/>
      <c r="B308" s="6">
        <v>199</v>
      </c>
      <c r="C308" s="6" t="s">
        <v>211</v>
      </c>
      <c r="D308" s="6" t="s">
        <v>16</v>
      </c>
      <c r="E308" s="6">
        <f>ROUND(84199,1)</f>
        <v>84199</v>
      </c>
      <c r="F308" s="7" t="s">
        <v>0</v>
      </c>
    </row>
    <row r="309" ht="23" customHeight="1" spans="1:6">
      <c r="A309" s="5"/>
      <c r="B309" s="6">
        <v>200</v>
      </c>
      <c r="C309" s="6" t="s">
        <v>212</v>
      </c>
      <c r="D309" s="6" t="s">
        <v>16</v>
      </c>
      <c r="E309" s="6">
        <f>ROUND(275865,1)</f>
        <v>275865</v>
      </c>
      <c r="F309" s="7" t="s">
        <v>0</v>
      </c>
    </row>
    <row r="310" ht="23" customHeight="1" spans="1:6">
      <c r="A310" s="5"/>
      <c r="B310" s="6">
        <v>201</v>
      </c>
      <c r="C310" s="6" t="s">
        <v>213</v>
      </c>
      <c r="D310" s="6" t="s">
        <v>18</v>
      </c>
      <c r="E310" s="6">
        <f>ROUND(1464,1)</f>
        <v>1464</v>
      </c>
      <c r="F310" s="7" t="s">
        <v>0</v>
      </c>
    </row>
    <row r="311" ht="23" customHeight="1" spans="1:6">
      <c r="A311" s="5"/>
      <c r="B311" s="6">
        <v>202</v>
      </c>
      <c r="C311" s="6" t="s">
        <v>214</v>
      </c>
      <c r="D311" s="6" t="s">
        <v>16</v>
      </c>
      <c r="E311" s="6">
        <f>ROUND(15848,1)</f>
        <v>15848</v>
      </c>
      <c r="F311" s="7" t="s">
        <v>0</v>
      </c>
    </row>
    <row r="312" ht="15" customHeight="1" spans="1:6">
      <c r="A312" s="5"/>
      <c r="B312" s="6">
        <v>203</v>
      </c>
      <c r="C312" s="6" t="s">
        <v>215</v>
      </c>
      <c r="D312" s="6" t="s">
        <v>20</v>
      </c>
      <c r="E312" s="6">
        <f>ROUND(2196,1)</f>
        <v>2196</v>
      </c>
      <c r="F312" s="7" t="s">
        <v>0</v>
      </c>
    </row>
    <row r="313" ht="23" customHeight="1" spans="1:6">
      <c r="A313" s="5"/>
      <c r="B313" s="6"/>
      <c r="C313" s="6"/>
      <c r="D313" s="6" t="s">
        <v>18</v>
      </c>
      <c r="E313" s="6">
        <f>ROUND(3660,1)</f>
        <v>3660</v>
      </c>
      <c r="F313" s="7" t="s">
        <v>0</v>
      </c>
    </row>
    <row r="314" ht="23" customHeight="1" spans="1:6">
      <c r="A314" s="5"/>
      <c r="B314" s="6">
        <v>204</v>
      </c>
      <c r="C314" s="6" t="s">
        <v>216</v>
      </c>
      <c r="D314" s="6" t="s">
        <v>16</v>
      </c>
      <c r="E314" s="6">
        <f>ROUND(3390,1)</f>
        <v>3390</v>
      </c>
      <c r="F314" s="7" t="s">
        <v>0</v>
      </c>
    </row>
    <row r="315" ht="15" customHeight="1" spans="1:6">
      <c r="A315" s="5"/>
      <c r="B315" s="6"/>
      <c r="C315" s="6"/>
      <c r="D315" s="6" t="s">
        <v>7</v>
      </c>
      <c r="E315" s="6">
        <f>ROUND(69540,1)</f>
        <v>69540</v>
      </c>
      <c r="F315" s="7" t="s">
        <v>0</v>
      </c>
    </row>
    <row r="316" ht="23" customHeight="1" spans="1:6">
      <c r="A316" s="5"/>
      <c r="B316" s="6">
        <v>205</v>
      </c>
      <c r="C316" s="6" t="s">
        <v>217</v>
      </c>
      <c r="D316" s="6" t="s">
        <v>16</v>
      </c>
      <c r="E316" s="6">
        <f>ROUND(18606,1)</f>
        <v>18606</v>
      </c>
      <c r="F316" s="7" t="s">
        <v>0</v>
      </c>
    </row>
    <row r="317" ht="23" customHeight="1" spans="1:6">
      <c r="A317" s="5"/>
      <c r="B317" s="6">
        <v>206</v>
      </c>
      <c r="C317" s="6" t="s">
        <v>218</v>
      </c>
      <c r="D317" s="6" t="s">
        <v>18</v>
      </c>
      <c r="E317" s="6">
        <f>ROUND(6624,1)</f>
        <v>6624</v>
      </c>
      <c r="F317" s="7" t="s">
        <v>0</v>
      </c>
    </row>
    <row r="318" ht="23" customHeight="1" spans="1:6">
      <c r="A318" s="5"/>
      <c r="B318" s="6">
        <v>207</v>
      </c>
      <c r="C318" s="6" t="s">
        <v>219</v>
      </c>
      <c r="D318" s="6" t="s">
        <v>16</v>
      </c>
      <c r="E318" s="6">
        <f>ROUND(48827,1)</f>
        <v>48827</v>
      </c>
      <c r="F318" s="7" t="s">
        <v>0</v>
      </c>
    </row>
    <row r="319" ht="15" customHeight="1" spans="1:6">
      <c r="A319" s="5"/>
      <c r="B319" s="6">
        <v>208</v>
      </c>
      <c r="C319" s="6" t="s">
        <v>220</v>
      </c>
      <c r="D319" s="6" t="s">
        <v>7</v>
      </c>
      <c r="E319" s="6">
        <f>ROUND(3216,1)</f>
        <v>3216</v>
      </c>
      <c r="F319" s="7" t="s">
        <v>0</v>
      </c>
    </row>
    <row r="320" ht="23" customHeight="1" spans="1:6">
      <c r="A320" s="5"/>
      <c r="B320" s="6">
        <v>209</v>
      </c>
      <c r="C320" s="6" t="s">
        <v>221</v>
      </c>
      <c r="D320" s="6" t="s">
        <v>16</v>
      </c>
      <c r="E320" s="6">
        <f>ROUND(869935,1)</f>
        <v>869935</v>
      </c>
      <c r="F320" s="7" t="s">
        <v>0</v>
      </c>
    </row>
    <row r="321" ht="23" customHeight="1" spans="1:6">
      <c r="A321" s="5"/>
      <c r="B321" s="6">
        <v>210</v>
      </c>
      <c r="C321" s="6" t="s">
        <v>222</v>
      </c>
      <c r="D321" s="6" t="s">
        <v>13</v>
      </c>
      <c r="E321" s="6">
        <f>ROUND(3390,1)</f>
        <v>3390</v>
      </c>
      <c r="F321" s="7" t="s">
        <v>0</v>
      </c>
    </row>
    <row r="322" ht="23" customHeight="1" spans="1:6">
      <c r="A322" s="5"/>
      <c r="B322" s="6"/>
      <c r="C322" s="6"/>
      <c r="D322" s="6" t="s">
        <v>16</v>
      </c>
      <c r="E322" s="6">
        <f>ROUND(3390,1)</f>
        <v>3390</v>
      </c>
      <c r="F322" s="7" t="s">
        <v>0</v>
      </c>
    </row>
    <row r="323" ht="15" customHeight="1" spans="1:6">
      <c r="A323" s="5"/>
      <c r="B323" s="6"/>
      <c r="C323" s="6"/>
      <c r="D323" s="6" t="s">
        <v>7</v>
      </c>
      <c r="E323" s="6">
        <f>ROUND(2196,1)</f>
        <v>2196</v>
      </c>
      <c r="F323" s="7" t="s">
        <v>0</v>
      </c>
    </row>
    <row r="324" ht="23" customHeight="1" spans="1:6">
      <c r="A324" s="5"/>
      <c r="B324" s="6"/>
      <c r="C324" s="6"/>
      <c r="D324" s="6" t="s">
        <v>18</v>
      </c>
      <c r="E324" s="6">
        <f>ROUND(2196,1)</f>
        <v>2196</v>
      </c>
      <c r="F324" s="7" t="s">
        <v>0</v>
      </c>
    </row>
    <row r="325" ht="23" customHeight="1" spans="1:6">
      <c r="A325" s="5"/>
      <c r="B325" s="6">
        <v>211</v>
      </c>
      <c r="C325" s="6" t="s">
        <v>223</v>
      </c>
      <c r="D325" s="6" t="s">
        <v>7</v>
      </c>
      <c r="E325" s="6">
        <f>ROUND(2196,1)</f>
        <v>2196</v>
      </c>
      <c r="F325" s="7" t="s">
        <v>0</v>
      </c>
    </row>
    <row r="326" ht="23" customHeight="1" spans="1:6">
      <c r="A326" s="5"/>
      <c r="B326" s="6">
        <v>212</v>
      </c>
      <c r="C326" s="6" t="s">
        <v>224</v>
      </c>
      <c r="D326" s="6" t="s">
        <v>16</v>
      </c>
      <c r="E326" s="6">
        <f>ROUND(1130,1)</f>
        <v>1130</v>
      </c>
      <c r="F326" s="7" t="s">
        <v>0</v>
      </c>
    </row>
    <row r="327" ht="15" customHeight="1" spans="1:6">
      <c r="A327" s="5"/>
      <c r="B327" s="6">
        <v>213</v>
      </c>
      <c r="C327" s="6" t="s">
        <v>225</v>
      </c>
      <c r="D327" s="6" t="s">
        <v>7</v>
      </c>
      <c r="E327" s="6">
        <f>ROUND(23424,1)</f>
        <v>23424</v>
      </c>
      <c r="F327" s="7" t="s">
        <v>0</v>
      </c>
    </row>
    <row r="328" ht="23" customHeight="1" spans="1:6">
      <c r="A328" s="5"/>
      <c r="B328" s="6">
        <v>214</v>
      </c>
      <c r="C328" s="6" t="s">
        <v>226</v>
      </c>
      <c r="D328" s="6" t="s">
        <v>18</v>
      </c>
      <c r="E328" s="6">
        <f>ROUND(976,1)</f>
        <v>976</v>
      </c>
      <c r="F328" s="7" t="s">
        <v>0</v>
      </c>
    </row>
    <row r="329" ht="15" customHeight="1" spans="1:6">
      <c r="A329" s="5"/>
      <c r="B329" s="6">
        <v>215</v>
      </c>
      <c r="C329" s="6" t="s">
        <v>227</v>
      </c>
      <c r="D329" s="6" t="s">
        <v>20</v>
      </c>
      <c r="E329" s="6">
        <f>ROUND(5490,1)</f>
        <v>5490</v>
      </c>
      <c r="F329" s="7" t="s">
        <v>0</v>
      </c>
    </row>
    <row r="330" ht="23" customHeight="1" spans="1:6">
      <c r="A330" s="5"/>
      <c r="B330" s="6"/>
      <c r="C330" s="6"/>
      <c r="D330" s="6" t="s">
        <v>16</v>
      </c>
      <c r="E330" s="6">
        <f>ROUND(5650,1)</f>
        <v>5650</v>
      </c>
      <c r="F330" s="7" t="s">
        <v>0</v>
      </c>
    </row>
    <row r="331" ht="23" customHeight="1" spans="1:6">
      <c r="A331" s="5"/>
      <c r="B331" s="6"/>
      <c r="C331" s="6"/>
      <c r="D331" s="6" t="s">
        <v>18</v>
      </c>
      <c r="E331" s="6">
        <f>ROUND(16836,1)</f>
        <v>16836</v>
      </c>
      <c r="F331" s="7" t="s">
        <v>0</v>
      </c>
    </row>
    <row r="332" ht="23" customHeight="1" spans="1:6">
      <c r="A332" s="5"/>
      <c r="B332" s="6">
        <v>216</v>
      </c>
      <c r="C332" s="6" t="s">
        <v>228</v>
      </c>
      <c r="D332" s="6" t="s">
        <v>16</v>
      </c>
      <c r="E332" s="6">
        <f>ROUND(5225,1)</f>
        <v>5225</v>
      </c>
      <c r="F332" s="7" t="s">
        <v>0</v>
      </c>
    </row>
    <row r="333" ht="23" customHeight="1" spans="1:6">
      <c r="A333" s="5"/>
      <c r="B333" s="6">
        <v>217</v>
      </c>
      <c r="C333" s="6" t="s">
        <v>229</v>
      </c>
      <c r="D333" s="6" t="s">
        <v>7</v>
      </c>
      <c r="E333" s="6">
        <f>ROUND(2196,1)</f>
        <v>2196</v>
      </c>
      <c r="F333" s="7" t="s">
        <v>0</v>
      </c>
    </row>
    <row r="334" ht="15" customHeight="1" spans="1:6">
      <c r="A334" s="5"/>
      <c r="B334" s="6">
        <v>218</v>
      </c>
      <c r="C334" s="6" t="s">
        <v>230</v>
      </c>
      <c r="D334" s="6" t="s">
        <v>7</v>
      </c>
      <c r="E334" s="6">
        <f>ROUND(3660,1)</f>
        <v>3660</v>
      </c>
      <c r="F334" s="7" t="s">
        <v>0</v>
      </c>
    </row>
    <row r="335" ht="23" customHeight="1" spans="1:6">
      <c r="A335" s="5"/>
      <c r="B335" s="6">
        <v>219</v>
      </c>
      <c r="C335" s="6" t="s">
        <v>231</v>
      </c>
      <c r="D335" s="6" t="s">
        <v>16</v>
      </c>
      <c r="E335" s="6">
        <f>ROUND(25990,1)</f>
        <v>25990</v>
      </c>
      <c r="F335" s="7" t="s">
        <v>0</v>
      </c>
    </row>
    <row r="336" ht="23" customHeight="1" spans="1:6">
      <c r="A336" s="5"/>
      <c r="B336" s="6">
        <v>220</v>
      </c>
      <c r="C336" s="6" t="s">
        <v>232</v>
      </c>
      <c r="D336" s="6" t="s">
        <v>16</v>
      </c>
      <c r="E336" s="6">
        <f>ROUND(3516,1)</f>
        <v>3516</v>
      </c>
      <c r="F336" s="7" t="s">
        <v>0</v>
      </c>
    </row>
    <row r="337" ht="23" customHeight="1" spans="1:6">
      <c r="A337" s="5"/>
      <c r="B337" s="6">
        <v>221</v>
      </c>
      <c r="C337" s="6" t="s">
        <v>233</v>
      </c>
      <c r="D337" s="6" t="s">
        <v>16</v>
      </c>
      <c r="E337" s="6">
        <f>ROUND(13668,1)</f>
        <v>13668</v>
      </c>
      <c r="F337" s="7" t="s">
        <v>0</v>
      </c>
    </row>
    <row r="338" ht="15" customHeight="1" spans="1:6">
      <c r="A338" s="5"/>
      <c r="B338" s="6"/>
      <c r="C338" s="6"/>
      <c r="D338" s="6" t="s">
        <v>7</v>
      </c>
      <c r="E338" s="6">
        <f>ROUND(10818,1)</f>
        <v>10818</v>
      </c>
      <c r="F338" s="7" t="s">
        <v>0</v>
      </c>
    </row>
    <row r="339" ht="23" customHeight="1" spans="1:6">
      <c r="A339" s="5"/>
      <c r="B339" s="6">
        <v>222</v>
      </c>
      <c r="C339" s="6" t="s">
        <v>234</v>
      </c>
      <c r="D339" s="6" t="s">
        <v>16</v>
      </c>
      <c r="E339" s="6">
        <f>ROUND(3390,1)</f>
        <v>3390</v>
      </c>
      <c r="F339" s="7" t="s">
        <v>0</v>
      </c>
    </row>
    <row r="340" ht="15" customHeight="1" spans="1:6">
      <c r="A340" s="5"/>
      <c r="B340" s="6"/>
      <c r="C340" s="6"/>
      <c r="D340" s="6" t="s">
        <v>7</v>
      </c>
      <c r="E340" s="6">
        <f>ROUND(103944,1)</f>
        <v>103944</v>
      </c>
      <c r="F340" s="7" t="s">
        <v>0</v>
      </c>
    </row>
    <row r="341" ht="23" customHeight="1" spans="1:6">
      <c r="A341" s="5"/>
      <c r="B341" s="6"/>
      <c r="C341" s="6"/>
      <c r="D341" s="6" t="s">
        <v>18</v>
      </c>
      <c r="E341" s="6">
        <f>ROUND(1830,1)</f>
        <v>1830</v>
      </c>
      <c r="F341" s="7" t="s">
        <v>0</v>
      </c>
    </row>
    <row r="342" ht="23" customHeight="1" spans="1:6">
      <c r="A342" s="5"/>
      <c r="B342" s="6">
        <v>223</v>
      </c>
      <c r="C342" s="6" t="s">
        <v>235</v>
      </c>
      <c r="D342" s="6" t="s">
        <v>13</v>
      </c>
      <c r="E342" s="6">
        <f>ROUND(3402,1)</f>
        <v>3402</v>
      </c>
      <c r="F342" s="7" t="s">
        <v>0</v>
      </c>
    </row>
    <row r="343" ht="23" customHeight="1" spans="1:6">
      <c r="A343" s="5"/>
      <c r="B343" s="6">
        <v>224</v>
      </c>
      <c r="C343" s="6" t="s">
        <v>236</v>
      </c>
      <c r="D343" s="6" t="s">
        <v>16</v>
      </c>
      <c r="E343" s="6">
        <f>ROUND(6780,1)</f>
        <v>6780</v>
      </c>
      <c r="F343" s="7" t="s">
        <v>0</v>
      </c>
    </row>
    <row r="344" ht="23" customHeight="1" spans="1:6">
      <c r="A344" s="5"/>
      <c r="B344" s="6"/>
      <c r="C344" s="6"/>
      <c r="D344" s="6" t="s">
        <v>18</v>
      </c>
      <c r="E344" s="6">
        <f>ROUND(366,1)</f>
        <v>366</v>
      </c>
      <c r="F344" s="7" t="s">
        <v>0</v>
      </c>
    </row>
    <row r="345" ht="23" customHeight="1" spans="1:6">
      <c r="A345" s="5"/>
      <c r="B345" s="6">
        <v>225</v>
      </c>
      <c r="C345" s="6" t="s">
        <v>237</v>
      </c>
      <c r="D345" s="6" t="s">
        <v>16</v>
      </c>
      <c r="E345" s="6">
        <f>ROUND(13560,1)</f>
        <v>13560</v>
      </c>
      <c r="F345" s="7" t="s">
        <v>0</v>
      </c>
    </row>
    <row r="346" ht="15" customHeight="1" spans="1:6">
      <c r="A346" s="5"/>
      <c r="B346" s="6"/>
      <c r="C346" s="6"/>
      <c r="D346" s="6" t="s">
        <v>7</v>
      </c>
      <c r="E346" s="6">
        <f>ROUND(31176,1)</f>
        <v>31176</v>
      </c>
      <c r="F346" s="7" t="s">
        <v>0</v>
      </c>
    </row>
    <row r="347" ht="15" customHeight="1" spans="1:6">
      <c r="A347" s="5"/>
      <c r="B347" s="6">
        <v>226</v>
      </c>
      <c r="C347" s="6" t="s">
        <v>238</v>
      </c>
      <c r="D347" s="6" t="s">
        <v>20</v>
      </c>
      <c r="E347" s="6">
        <f>ROUND(1104,1)</f>
        <v>1104</v>
      </c>
      <c r="F347" s="7" t="s">
        <v>0</v>
      </c>
    </row>
    <row r="348" ht="23" customHeight="1" spans="1:6">
      <c r="A348" s="5"/>
      <c r="B348" s="6"/>
      <c r="C348" s="6"/>
      <c r="D348" s="6" t="s">
        <v>16</v>
      </c>
      <c r="E348" s="6">
        <f>ROUND(3402,1)</f>
        <v>3402</v>
      </c>
      <c r="F348" s="7" t="s">
        <v>0</v>
      </c>
    </row>
    <row r="349" ht="23" customHeight="1" spans="1:6">
      <c r="A349" s="5"/>
      <c r="B349" s="6"/>
      <c r="C349" s="6"/>
      <c r="D349" s="6" t="s">
        <v>18</v>
      </c>
      <c r="E349" s="6">
        <f>ROUND(1104,1)</f>
        <v>1104</v>
      </c>
      <c r="F349" s="7" t="s">
        <v>0</v>
      </c>
    </row>
    <row r="350" ht="23" customHeight="1" spans="1:6">
      <c r="A350" s="5"/>
      <c r="B350" s="6">
        <v>227</v>
      </c>
      <c r="C350" s="6" t="s">
        <v>239</v>
      </c>
      <c r="D350" s="6" t="s">
        <v>16</v>
      </c>
      <c r="E350" s="6">
        <f>ROUND(3390,1)</f>
        <v>3390</v>
      </c>
      <c r="F350" s="7" t="s">
        <v>0</v>
      </c>
    </row>
    <row r="351" ht="15" customHeight="1" spans="1:6">
      <c r="A351" s="5"/>
      <c r="B351" s="6"/>
      <c r="C351" s="6"/>
      <c r="D351" s="6" t="s">
        <v>7</v>
      </c>
      <c r="E351" s="6">
        <f>ROUND(6588,1)</f>
        <v>6588</v>
      </c>
      <c r="F351" s="7" t="s">
        <v>0</v>
      </c>
    </row>
    <row r="352" ht="23" customHeight="1" spans="1:6">
      <c r="A352" s="5"/>
      <c r="B352" s="6">
        <v>228</v>
      </c>
      <c r="C352" s="6" t="s">
        <v>240</v>
      </c>
      <c r="D352" s="6" t="s">
        <v>7</v>
      </c>
      <c r="E352" s="6">
        <f>ROUND(3796,1)</f>
        <v>3796</v>
      </c>
      <c r="F352" s="7" t="s">
        <v>0</v>
      </c>
    </row>
    <row r="353" ht="23" customHeight="1" spans="1:6">
      <c r="A353" s="5"/>
      <c r="B353" s="6">
        <v>229</v>
      </c>
      <c r="C353" s="6" t="s">
        <v>241</v>
      </c>
      <c r="D353" s="6" t="s">
        <v>13</v>
      </c>
      <c r="E353" s="6">
        <f>ROUND(2260,1)</f>
        <v>2260</v>
      </c>
      <c r="F353" s="7" t="s">
        <v>0</v>
      </c>
    </row>
    <row r="354" ht="15" customHeight="1" spans="1:6">
      <c r="A354" s="5"/>
      <c r="B354" s="6"/>
      <c r="C354" s="6"/>
      <c r="D354" s="6" t="s">
        <v>20</v>
      </c>
      <c r="E354" s="6">
        <f>ROUND(3294,1)</f>
        <v>3294</v>
      </c>
      <c r="F354" s="7" t="s">
        <v>0</v>
      </c>
    </row>
    <row r="355" ht="15" customHeight="1" spans="1:6">
      <c r="A355" s="5"/>
      <c r="B355" s="6"/>
      <c r="C355" s="6"/>
      <c r="D355" s="6" t="s">
        <v>7</v>
      </c>
      <c r="E355" s="6">
        <f>ROUND(16944,1)</f>
        <v>16944</v>
      </c>
      <c r="F355" s="7" t="s">
        <v>0</v>
      </c>
    </row>
    <row r="356" ht="23" customHeight="1" spans="1:6">
      <c r="A356" s="5"/>
      <c r="B356" s="6">
        <v>230</v>
      </c>
      <c r="C356" s="6" t="s">
        <v>242</v>
      </c>
      <c r="D356" s="6" t="s">
        <v>18</v>
      </c>
      <c r="E356" s="6">
        <f>ROUND(4230,1)</f>
        <v>4230</v>
      </c>
      <c r="F356" s="7" t="s">
        <v>0</v>
      </c>
    </row>
    <row r="357" ht="15" customHeight="1" spans="1:6">
      <c r="A357" s="5"/>
      <c r="B357" s="6">
        <v>231</v>
      </c>
      <c r="C357" s="6" t="s">
        <v>243</v>
      </c>
      <c r="D357" s="6" t="s">
        <v>20</v>
      </c>
      <c r="E357" s="6">
        <f>ROUND(1176,1)</f>
        <v>1176</v>
      </c>
      <c r="F357" s="7" t="s">
        <v>0</v>
      </c>
    </row>
    <row r="358" ht="23" customHeight="1" spans="1:6">
      <c r="A358" s="5"/>
      <c r="B358" s="6"/>
      <c r="C358" s="6"/>
      <c r="D358" s="6" t="s">
        <v>16</v>
      </c>
      <c r="E358" s="6">
        <f>ROUND(72202,1)</f>
        <v>72202</v>
      </c>
      <c r="F358" s="7" t="s">
        <v>0</v>
      </c>
    </row>
    <row r="359" ht="15" customHeight="1" spans="1:6">
      <c r="A359" s="5"/>
      <c r="B359" s="6"/>
      <c r="C359" s="6"/>
      <c r="D359" s="6" t="s">
        <v>7</v>
      </c>
      <c r="E359" s="6">
        <f>ROUND(7056,1)</f>
        <v>7056</v>
      </c>
      <c r="F359" s="7" t="s">
        <v>0</v>
      </c>
    </row>
    <row r="360" ht="15" customHeight="1" spans="1:6">
      <c r="A360" s="5"/>
      <c r="B360" s="6">
        <v>232</v>
      </c>
      <c r="C360" s="6" t="s">
        <v>244</v>
      </c>
      <c r="D360" s="6" t="s">
        <v>7</v>
      </c>
      <c r="E360" s="6">
        <f>ROUND(2400,1)</f>
        <v>2400</v>
      </c>
      <c r="F360" s="7" t="s">
        <v>0</v>
      </c>
    </row>
    <row r="361" ht="23" customHeight="1" spans="1:6">
      <c r="A361" s="5"/>
      <c r="B361" s="6">
        <v>233</v>
      </c>
      <c r="C361" s="6" t="s">
        <v>245</v>
      </c>
      <c r="D361" s="6" t="s">
        <v>16</v>
      </c>
      <c r="E361" s="6">
        <f>ROUND(20340,1)</f>
        <v>20340</v>
      </c>
      <c r="F361" s="7" t="s">
        <v>0</v>
      </c>
    </row>
    <row r="362" ht="15" customHeight="1" spans="1:6">
      <c r="A362" s="5"/>
      <c r="B362" s="6">
        <v>234</v>
      </c>
      <c r="C362" s="6" t="s">
        <v>246</v>
      </c>
      <c r="D362" s="6" t="s">
        <v>20</v>
      </c>
      <c r="E362" s="6">
        <f>ROUND(5856,1)</f>
        <v>5856</v>
      </c>
      <c r="F362" s="7" t="s">
        <v>0</v>
      </c>
    </row>
    <row r="363" ht="23" customHeight="1" spans="1:6">
      <c r="A363" s="5"/>
      <c r="B363" s="6"/>
      <c r="C363" s="6"/>
      <c r="D363" s="6" t="s">
        <v>18</v>
      </c>
      <c r="E363" s="6">
        <f>ROUND(1098,1)</f>
        <v>1098</v>
      </c>
      <c r="F363" s="7" t="s">
        <v>0</v>
      </c>
    </row>
    <row r="364" ht="15" customHeight="1" spans="1:6">
      <c r="A364" s="5"/>
      <c r="B364" s="6">
        <v>235</v>
      </c>
      <c r="C364" s="6" t="s">
        <v>247</v>
      </c>
      <c r="D364" s="6" t="s">
        <v>7</v>
      </c>
      <c r="E364" s="6">
        <f>ROUND(38064,1)</f>
        <v>38064</v>
      </c>
      <c r="F364" s="7" t="s">
        <v>0</v>
      </c>
    </row>
    <row r="365" ht="23" customHeight="1" spans="1:6">
      <c r="A365" s="5"/>
      <c r="B365" s="6">
        <v>236</v>
      </c>
      <c r="C365" s="6" t="s">
        <v>248</v>
      </c>
      <c r="D365" s="6" t="s">
        <v>16</v>
      </c>
      <c r="E365" s="6">
        <f>ROUND(4899,1)</f>
        <v>4899</v>
      </c>
      <c r="F365" s="7" t="s">
        <v>0</v>
      </c>
    </row>
    <row r="366" ht="15" customHeight="1" spans="1:6">
      <c r="A366" s="5"/>
      <c r="B366" s="6"/>
      <c r="C366" s="6"/>
      <c r="D366" s="6" t="s">
        <v>7</v>
      </c>
      <c r="E366" s="6">
        <f>ROUND(17133,1)</f>
        <v>17133</v>
      </c>
      <c r="F366" s="7" t="s">
        <v>0</v>
      </c>
    </row>
    <row r="367" ht="23" customHeight="1" spans="1:6">
      <c r="A367" s="5"/>
      <c r="B367" s="6">
        <v>237</v>
      </c>
      <c r="C367" s="6" t="s">
        <v>249</v>
      </c>
      <c r="D367" s="6" t="s">
        <v>16</v>
      </c>
      <c r="E367" s="6">
        <f>ROUND(16950,1)</f>
        <v>16950</v>
      </c>
      <c r="F367" s="7" t="s">
        <v>0</v>
      </c>
    </row>
    <row r="368" ht="15" customHeight="1" spans="1:6">
      <c r="A368" s="5"/>
      <c r="B368" s="6"/>
      <c r="C368" s="6"/>
      <c r="D368" s="6" t="s">
        <v>7</v>
      </c>
      <c r="E368" s="6">
        <f>ROUND(16512,1)</f>
        <v>16512</v>
      </c>
      <c r="F368" s="7" t="s">
        <v>0</v>
      </c>
    </row>
    <row r="369" ht="23" customHeight="1" spans="1:6">
      <c r="A369" s="5"/>
      <c r="B369" s="6">
        <v>238</v>
      </c>
      <c r="C369" s="6" t="s">
        <v>250</v>
      </c>
      <c r="D369" s="6" t="s">
        <v>16</v>
      </c>
      <c r="E369" s="6">
        <f>ROUND(3390,1)</f>
        <v>3390</v>
      </c>
      <c r="F369" s="7" t="s">
        <v>0</v>
      </c>
    </row>
    <row r="370" ht="15" customHeight="1" spans="1:6">
      <c r="A370" s="5"/>
      <c r="B370" s="6"/>
      <c r="C370" s="6"/>
      <c r="D370" s="6" t="s">
        <v>7</v>
      </c>
      <c r="E370" s="6">
        <f>ROUND(5124,1)</f>
        <v>5124</v>
      </c>
      <c r="F370" s="7" t="s">
        <v>0</v>
      </c>
    </row>
    <row r="371" ht="15" customHeight="1" spans="1:6">
      <c r="A371" s="5"/>
      <c r="B371" s="6">
        <v>239</v>
      </c>
      <c r="C371" s="6" t="s">
        <v>251</v>
      </c>
      <c r="D371" s="6" t="s">
        <v>20</v>
      </c>
      <c r="E371" s="6">
        <f>ROUND(1098,1)</f>
        <v>1098</v>
      </c>
      <c r="F371" s="7" t="s">
        <v>0</v>
      </c>
    </row>
    <row r="372" ht="15" customHeight="1" spans="1:6">
      <c r="A372" s="5"/>
      <c r="B372" s="6"/>
      <c r="C372" s="6"/>
      <c r="D372" s="6" t="s">
        <v>7</v>
      </c>
      <c r="E372" s="6">
        <f>ROUND(15372,1)</f>
        <v>15372</v>
      </c>
      <c r="F372" s="7" t="s">
        <v>0</v>
      </c>
    </row>
    <row r="373" ht="23" customHeight="1" spans="1:6">
      <c r="A373" s="5"/>
      <c r="B373" s="6"/>
      <c r="C373" s="6"/>
      <c r="D373" s="6" t="s">
        <v>18</v>
      </c>
      <c r="E373" s="6">
        <f>ROUND(5646,1)</f>
        <v>5646</v>
      </c>
      <c r="F373" s="7" t="s">
        <v>0</v>
      </c>
    </row>
    <row r="374" ht="15" customHeight="1" spans="1:6">
      <c r="A374" s="5"/>
      <c r="B374" s="6">
        <v>240</v>
      </c>
      <c r="C374" s="6" t="s">
        <v>252</v>
      </c>
      <c r="D374" s="6" t="s">
        <v>7</v>
      </c>
      <c r="E374" s="6">
        <f>ROUND(15616,1)</f>
        <v>15616</v>
      </c>
      <c r="F374" s="7" t="s">
        <v>0</v>
      </c>
    </row>
    <row r="375" ht="23" customHeight="1" spans="1:6">
      <c r="A375" s="5"/>
      <c r="B375" s="6">
        <v>241</v>
      </c>
      <c r="C375" s="6" t="s">
        <v>253</v>
      </c>
      <c r="D375" s="6" t="s">
        <v>16</v>
      </c>
      <c r="E375" s="6">
        <f>ROUND(6780,1)</f>
        <v>6780</v>
      </c>
      <c r="F375" s="7" t="s">
        <v>0</v>
      </c>
    </row>
    <row r="376" ht="23" customHeight="1" spans="1:6">
      <c r="A376" s="5"/>
      <c r="B376" s="6">
        <v>242</v>
      </c>
      <c r="C376" s="6" t="s">
        <v>254</v>
      </c>
      <c r="D376" s="6" t="s">
        <v>16</v>
      </c>
      <c r="E376" s="6">
        <f>ROUND(40611,1)</f>
        <v>40611</v>
      </c>
      <c r="F376" s="7" t="s">
        <v>0</v>
      </c>
    </row>
    <row r="377" ht="23" customHeight="1" spans="1:6">
      <c r="A377" s="5"/>
      <c r="B377" s="6">
        <v>243</v>
      </c>
      <c r="C377" s="6" t="s">
        <v>255</v>
      </c>
      <c r="D377" s="6" t="s">
        <v>16</v>
      </c>
      <c r="E377" s="6">
        <f>ROUND(3390,1)</f>
        <v>3390</v>
      </c>
      <c r="F377" s="7" t="s">
        <v>0</v>
      </c>
    </row>
    <row r="378" ht="23" customHeight="1" spans="1:6">
      <c r="A378" s="5"/>
      <c r="B378" s="6"/>
      <c r="C378" s="6"/>
      <c r="D378" s="6" t="s">
        <v>18</v>
      </c>
      <c r="E378" s="6">
        <f>ROUND(992,1)</f>
        <v>992</v>
      </c>
      <c r="F378" s="7" t="s">
        <v>0</v>
      </c>
    </row>
    <row r="379" ht="23" customHeight="1" spans="1:6">
      <c r="A379" s="5"/>
      <c r="B379" s="6">
        <v>244</v>
      </c>
      <c r="C379" s="6" t="s">
        <v>256</v>
      </c>
      <c r="D379" s="6" t="s">
        <v>16</v>
      </c>
      <c r="E379" s="6">
        <f>ROUND(3390,1)</f>
        <v>3390</v>
      </c>
      <c r="F379" s="7" t="s">
        <v>0</v>
      </c>
    </row>
    <row r="380" ht="15" customHeight="1" spans="1:6">
      <c r="A380" s="5"/>
      <c r="B380" s="6"/>
      <c r="C380" s="6"/>
      <c r="D380" s="6" t="s">
        <v>7</v>
      </c>
      <c r="E380" s="6">
        <f>ROUND(18056,1)</f>
        <v>18056</v>
      </c>
      <c r="F380" s="7" t="s">
        <v>0</v>
      </c>
    </row>
    <row r="381" ht="23" customHeight="1" spans="1:6">
      <c r="A381" s="5"/>
      <c r="B381" s="6">
        <v>245</v>
      </c>
      <c r="C381" s="6" t="s">
        <v>257</v>
      </c>
      <c r="D381" s="6" t="s">
        <v>7</v>
      </c>
      <c r="E381" s="6">
        <f>ROUND(49776,1)</f>
        <v>49776</v>
      </c>
      <c r="F381" s="7" t="s">
        <v>0</v>
      </c>
    </row>
    <row r="382" ht="23" customHeight="1" spans="1:6">
      <c r="A382" s="5"/>
      <c r="B382" s="6">
        <v>246</v>
      </c>
      <c r="C382" s="6" t="s">
        <v>258</v>
      </c>
      <c r="D382" s="6" t="s">
        <v>18</v>
      </c>
      <c r="E382" s="6">
        <f>ROUND(1098,1)</f>
        <v>1098</v>
      </c>
      <c r="F382" s="7" t="s">
        <v>0</v>
      </c>
    </row>
    <row r="383" ht="23" customHeight="1" spans="1:6">
      <c r="A383" s="5"/>
      <c r="B383" s="6">
        <v>247</v>
      </c>
      <c r="C383" s="6" t="s">
        <v>259</v>
      </c>
      <c r="D383" s="6" t="s">
        <v>16</v>
      </c>
      <c r="E383" s="6">
        <f>ROUND(16950,1)</f>
        <v>16950</v>
      </c>
      <c r="F383" s="7" t="s">
        <v>0</v>
      </c>
    </row>
    <row r="384" ht="23" customHeight="1" spans="1:6">
      <c r="A384" s="5"/>
      <c r="B384" s="6">
        <v>248</v>
      </c>
      <c r="C384" s="6" t="s">
        <v>260</v>
      </c>
      <c r="D384" s="6" t="s">
        <v>16</v>
      </c>
      <c r="E384" s="6">
        <f>ROUND(3600,1)</f>
        <v>3600</v>
      </c>
      <c r="F384" s="7" t="s">
        <v>0</v>
      </c>
    </row>
    <row r="385" ht="23" customHeight="1" spans="1:6">
      <c r="A385" s="5"/>
      <c r="B385" s="6"/>
      <c r="C385" s="6"/>
      <c r="D385" s="6" t="s">
        <v>18</v>
      </c>
      <c r="E385" s="6">
        <f>ROUND(5280,1)</f>
        <v>5280</v>
      </c>
      <c r="F385" s="7" t="s">
        <v>0</v>
      </c>
    </row>
    <row r="386" ht="23" customHeight="1" spans="1:6">
      <c r="A386" s="5"/>
      <c r="B386" s="6">
        <v>249</v>
      </c>
      <c r="C386" s="6" t="s">
        <v>261</v>
      </c>
      <c r="D386" s="6" t="s">
        <v>16</v>
      </c>
      <c r="E386" s="6">
        <f>ROUND(8012,1)</f>
        <v>8012</v>
      </c>
      <c r="F386" s="7" t="s">
        <v>0</v>
      </c>
    </row>
    <row r="387" ht="15" customHeight="1" spans="1:6">
      <c r="A387" s="5"/>
      <c r="B387" s="6"/>
      <c r="C387" s="6"/>
      <c r="D387" s="6" t="s">
        <v>7</v>
      </c>
      <c r="E387" s="6">
        <f>ROUND(14248,1)</f>
        <v>14248</v>
      </c>
      <c r="F387" s="7" t="s">
        <v>0</v>
      </c>
    </row>
    <row r="388" ht="23" customHeight="1" spans="1:6">
      <c r="A388" s="5"/>
      <c r="B388" s="6"/>
      <c r="C388" s="6"/>
      <c r="D388" s="6" t="s">
        <v>18</v>
      </c>
      <c r="E388" s="6">
        <f>ROUND(2196,1)</f>
        <v>2196</v>
      </c>
      <c r="F388" s="7" t="s">
        <v>0</v>
      </c>
    </row>
    <row r="389" ht="23" customHeight="1" spans="1:6">
      <c r="A389" s="5"/>
      <c r="B389" s="6">
        <v>250</v>
      </c>
      <c r="C389" s="6" t="s">
        <v>262</v>
      </c>
      <c r="D389" s="6" t="s">
        <v>18</v>
      </c>
      <c r="E389" s="6">
        <f>ROUND(1098,1)</f>
        <v>1098</v>
      </c>
      <c r="F389" s="7" t="s">
        <v>0</v>
      </c>
    </row>
    <row r="390" ht="23" customHeight="1" spans="1:6">
      <c r="A390" s="5"/>
      <c r="B390" s="6">
        <v>251</v>
      </c>
      <c r="C390" s="6" t="s">
        <v>263</v>
      </c>
      <c r="D390" s="6" t="s">
        <v>16</v>
      </c>
      <c r="E390" s="6">
        <f>ROUND(12861,1)</f>
        <v>12861</v>
      </c>
      <c r="F390" s="7" t="s">
        <v>0</v>
      </c>
    </row>
    <row r="391" ht="15" customHeight="1" spans="1:6">
      <c r="A391" s="5"/>
      <c r="B391" s="6">
        <v>252</v>
      </c>
      <c r="C391" s="6" t="s">
        <v>264</v>
      </c>
      <c r="D391" s="6" t="s">
        <v>7</v>
      </c>
      <c r="E391" s="6">
        <f>ROUND(6588,1)</f>
        <v>6588</v>
      </c>
      <c r="F391" s="7" t="s">
        <v>0</v>
      </c>
    </row>
    <row r="392" ht="23" customHeight="1" spans="1:6">
      <c r="A392" s="5"/>
      <c r="B392" s="6"/>
      <c r="C392" s="6"/>
      <c r="D392" s="6" t="s">
        <v>18</v>
      </c>
      <c r="E392" s="6">
        <f>ROUND(3294,1)</f>
        <v>3294</v>
      </c>
      <c r="F392" s="7" t="s">
        <v>0</v>
      </c>
    </row>
    <row r="393" ht="23" customHeight="1" spans="1:6">
      <c r="A393" s="5"/>
      <c r="B393" s="6">
        <v>253</v>
      </c>
      <c r="C393" s="6" t="s">
        <v>265</v>
      </c>
      <c r="D393" s="6" t="s">
        <v>13</v>
      </c>
      <c r="E393" s="6">
        <f>ROUND(3846,1)</f>
        <v>3846</v>
      </c>
      <c r="F393" s="7" t="s">
        <v>0</v>
      </c>
    </row>
    <row r="394" ht="23" customHeight="1" spans="1:6">
      <c r="A394" s="5"/>
      <c r="B394" s="6">
        <v>254</v>
      </c>
      <c r="C394" s="6" t="s">
        <v>266</v>
      </c>
      <c r="D394" s="6" t="s">
        <v>16</v>
      </c>
      <c r="E394" s="6">
        <f>ROUND(3390,1)</f>
        <v>3390</v>
      </c>
      <c r="F394" s="7" t="s">
        <v>0</v>
      </c>
    </row>
    <row r="395" ht="15" customHeight="1" spans="1:6">
      <c r="A395" s="5"/>
      <c r="B395" s="6">
        <v>255</v>
      </c>
      <c r="C395" s="6" t="s">
        <v>267</v>
      </c>
      <c r="D395" s="6" t="s">
        <v>20</v>
      </c>
      <c r="E395" s="6">
        <f>ROUND(1830,1)</f>
        <v>1830</v>
      </c>
      <c r="F395" s="7" t="s">
        <v>0</v>
      </c>
    </row>
    <row r="396" ht="23" customHeight="1" spans="1:6">
      <c r="A396" s="5"/>
      <c r="B396" s="6"/>
      <c r="C396" s="6"/>
      <c r="D396" s="6" t="s">
        <v>18</v>
      </c>
      <c r="E396" s="6">
        <f>ROUND(10980,1)</f>
        <v>10980</v>
      </c>
      <c r="F396" s="7" t="s">
        <v>0</v>
      </c>
    </row>
    <row r="397" ht="23" customHeight="1" spans="1:6">
      <c r="A397" s="5"/>
      <c r="B397" s="6">
        <v>256</v>
      </c>
      <c r="C397" s="6" t="s">
        <v>268</v>
      </c>
      <c r="D397" s="6" t="s">
        <v>16</v>
      </c>
      <c r="E397" s="6">
        <f>ROUND(46803,1)</f>
        <v>46803</v>
      </c>
      <c r="F397" s="7" t="s">
        <v>0</v>
      </c>
    </row>
    <row r="398" ht="15" customHeight="1" spans="1:6">
      <c r="A398" s="5"/>
      <c r="B398" s="6"/>
      <c r="C398" s="6"/>
      <c r="D398" s="6" t="s">
        <v>7</v>
      </c>
      <c r="E398" s="6">
        <f>ROUND(16988,1)</f>
        <v>16988</v>
      </c>
      <c r="F398" s="7" t="s">
        <v>0</v>
      </c>
    </row>
    <row r="399" ht="15" customHeight="1" spans="1:6">
      <c r="A399" s="5"/>
      <c r="B399" s="6"/>
      <c r="C399" s="6"/>
      <c r="D399" s="6" t="s">
        <v>10</v>
      </c>
      <c r="E399" s="6">
        <f>ROUND(12442,1)</f>
        <v>12442</v>
      </c>
      <c r="F399" s="7" t="s">
        <v>0</v>
      </c>
    </row>
    <row r="400" ht="23" customHeight="1" spans="1:6">
      <c r="A400" s="5"/>
      <c r="B400" s="6">
        <v>257</v>
      </c>
      <c r="C400" s="6" t="s">
        <v>269</v>
      </c>
      <c r="D400" s="6" t="s">
        <v>16</v>
      </c>
      <c r="E400" s="6">
        <f>ROUND(4200,1)</f>
        <v>4200</v>
      </c>
      <c r="F400" s="7" t="s">
        <v>0</v>
      </c>
    </row>
    <row r="401" ht="23" customHeight="1" spans="1:6">
      <c r="A401" s="5"/>
      <c r="B401" s="6">
        <v>258</v>
      </c>
      <c r="C401" s="6" t="s">
        <v>270</v>
      </c>
      <c r="D401" s="6" t="s">
        <v>7</v>
      </c>
      <c r="E401" s="6">
        <f>ROUND(2196,1)</f>
        <v>2196</v>
      </c>
      <c r="F401" s="7" t="s">
        <v>0</v>
      </c>
    </row>
    <row r="402" ht="15" customHeight="1" spans="1:6">
      <c r="A402" s="5"/>
      <c r="B402" s="6">
        <v>259</v>
      </c>
      <c r="C402" s="6" t="s">
        <v>271</v>
      </c>
      <c r="D402" s="6" t="s">
        <v>20</v>
      </c>
      <c r="E402" s="6">
        <f>ROUND(732,1)</f>
        <v>732</v>
      </c>
      <c r="F402" s="7" t="s">
        <v>0</v>
      </c>
    </row>
    <row r="403" ht="15" customHeight="1" spans="1:6">
      <c r="A403" s="5"/>
      <c r="B403" s="6"/>
      <c r="C403" s="6"/>
      <c r="D403" s="6" t="s">
        <v>7</v>
      </c>
      <c r="E403" s="6">
        <f>ROUND(8784,1)</f>
        <v>8784</v>
      </c>
      <c r="F403" s="7" t="s">
        <v>0</v>
      </c>
    </row>
    <row r="404" ht="23" customHeight="1" spans="1:6">
      <c r="A404" s="5"/>
      <c r="B404" s="6">
        <v>260</v>
      </c>
      <c r="C404" s="6" t="s">
        <v>272</v>
      </c>
      <c r="D404" s="6" t="s">
        <v>16</v>
      </c>
      <c r="E404" s="6">
        <f>ROUND(25990,1)</f>
        <v>25990</v>
      </c>
      <c r="F404" s="7" t="s">
        <v>0</v>
      </c>
    </row>
    <row r="405" ht="23" customHeight="1" spans="1:6">
      <c r="A405" s="5"/>
      <c r="B405" s="6">
        <v>261</v>
      </c>
      <c r="C405" s="6" t="s">
        <v>273</v>
      </c>
      <c r="D405" s="6" t="s">
        <v>18</v>
      </c>
      <c r="E405" s="6">
        <f>ROUND(1098,1)</f>
        <v>1098</v>
      </c>
      <c r="F405" s="7" t="s">
        <v>0</v>
      </c>
    </row>
    <row r="406" ht="23" customHeight="1" spans="1:6">
      <c r="A406" s="5"/>
      <c r="B406" s="6">
        <v>262</v>
      </c>
      <c r="C406" s="6" t="s">
        <v>274</v>
      </c>
      <c r="D406" s="6" t="s">
        <v>16</v>
      </c>
      <c r="E406" s="6">
        <f>ROUND(5670,1)</f>
        <v>5670</v>
      </c>
      <c r="F406" s="7" t="s">
        <v>0</v>
      </c>
    </row>
    <row r="407" ht="15" customHeight="1" spans="1:6">
      <c r="A407" s="5"/>
      <c r="B407" s="6"/>
      <c r="C407" s="6"/>
      <c r="D407" s="6" t="s">
        <v>7</v>
      </c>
      <c r="E407" s="6">
        <f>ROUND(2208,1)</f>
        <v>2208</v>
      </c>
      <c r="F407" s="7" t="s">
        <v>0</v>
      </c>
    </row>
    <row r="408" ht="23" customHeight="1" spans="1:6">
      <c r="A408" s="5"/>
      <c r="B408" s="6">
        <v>263</v>
      </c>
      <c r="C408" s="6" t="s">
        <v>275</v>
      </c>
      <c r="D408" s="6" t="s">
        <v>16</v>
      </c>
      <c r="E408" s="6">
        <f>ROUND(6780,1)</f>
        <v>6780</v>
      </c>
      <c r="F408" s="7" t="s">
        <v>0</v>
      </c>
    </row>
    <row r="409" ht="15" customHeight="1" spans="1:6">
      <c r="A409" s="5"/>
      <c r="B409" s="6"/>
      <c r="C409" s="6"/>
      <c r="D409" s="6" t="s">
        <v>7</v>
      </c>
      <c r="E409" s="6">
        <f>ROUND(4392,1)</f>
        <v>4392</v>
      </c>
      <c r="F409" s="7" t="s">
        <v>0</v>
      </c>
    </row>
    <row r="410" ht="23" customHeight="1" spans="1:6">
      <c r="A410" s="5"/>
      <c r="B410" s="6">
        <v>264</v>
      </c>
      <c r="C410" s="6" t="s">
        <v>276</v>
      </c>
      <c r="D410" s="6" t="s">
        <v>16</v>
      </c>
      <c r="E410" s="6">
        <f>ROUND(102746,1)</f>
        <v>102746</v>
      </c>
      <c r="F410" s="7" t="s">
        <v>0</v>
      </c>
    </row>
    <row r="411" ht="23" customHeight="1" spans="1:6">
      <c r="A411" s="5"/>
      <c r="B411" s="6">
        <v>265</v>
      </c>
      <c r="C411" s="6" t="s">
        <v>277</v>
      </c>
      <c r="D411" s="6" t="s">
        <v>16</v>
      </c>
      <c r="E411" s="6">
        <f>ROUND(17271,1)</f>
        <v>17271</v>
      </c>
      <c r="F411" s="7" t="s">
        <v>0</v>
      </c>
    </row>
    <row r="412" ht="15" customHeight="1" spans="1:6">
      <c r="A412" s="5"/>
      <c r="B412" s="6">
        <v>266</v>
      </c>
      <c r="C412" s="6" t="s">
        <v>278</v>
      </c>
      <c r="D412" s="6" t="s">
        <v>7</v>
      </c>
      <c r="E412" s="6">
        <f>ROUND(3660,1)</f>
        <v>3660</v>
      </c>
      <c r="F412" s="7" t="s">
        <v>0</v>
      </c>
    </row>
    <row r="413" ht="23" customHeight="1" spans="1:6">
      <c r="A413" s="5"/>
      <c r="B413" s="6"/>
      <c r="C413" s="6"/>
      <c r="D413" s="6" t="s">
        <v>18</v>
      </c>
      <c r="E413" s="6">
        <f>ROUND(1464,1)</f>
        <v>1464</v>
      </c>
      <c r="F413" s="7" t="s">
        <v>0</v>
      </c>
    </row>
    <row r="414" ht="23" customHeight="1" spans="1:6">
      <c r="A414" s="5"/>
      <c r="B414" s="6">
        <v>267</v>
      </c>
      <c r="C414" s="6" t="s">
        <v>279</v>
      </c>
      <c r="D414" s="6" t="s">
        <v>16</v>
      </c>
      <c r="E414" s="6">
        <f>ROUND(5650,1)</f>
        <v>5650</v>
      </c>
      <c r="F414" s="7" t="s">
        <v>0</v>
      </c>
    </row>
    <row r="415" ht="23" customHeight="1" spans="1:6">
      <c r="A415" s="5"/>
      <c r="B415" s="6"/>
      <c r="C415" s="6"/>
      <c r="D415" s="6" t="s">
        <v>18</v>
      </c>
      <c r="E415" s="6">
        <f>ROUND(1830,1)</f>
        <v>1830</v>
      </c>
      <c r="F415" s="7" t="s">
        <v>0</v>
      </c>
    </row>
    <row r="416" ht="23" customHeight="1" spans="1:6">
      <c r="A416" s="5"/>
      <c r="B416" s="6">
        <v>268</v>
      </c>
      <c r="C416" s="6" t="s">
        <v>280</v>
      </c>
      <c r="D416" s="6" t="s">
        <v>16</v>
      </c>
      <c r="E416" s="6">
        <f>ROUND(5879,1)</f>
        <v>5879</v>
      </c>
      <c r="F416" s="7" t="s">
        <v>0</v>
      </c>
    </row>
    <row r="417" ht="15" customHeight="1" spans="1:6">
      <c r="A417" s="5"/>
      <c r="B417" s="6"/>
      <c r="C417" s="6"/>
      <c r="D417" s="6" t="s">
        <v>7</v>
      </c>
      <c r="E417" s="6">
        <f>ROUND(11131,1)</f>
        <v>11131</v>
      </c>
      <c r="F417" s="7" t="s">
        <v>0</v>
      </c>
    </row>
    <row r="418" ht="23" customHeight="1" spans="1:6">
      <c r="A418" s="5"/>
      <c r="B418" s="6">
        <v>269</v>
      </c>
      <c r="C418" s="6" t="s">
        <v>281</v>
      </c>
      <c r="D418" s="6" t="s">
        <v>13</v>
      </c>
      <c r="E418" s="6">
        <f>ROUND(3573,1)</f>
        <v>3573</v>
      </c>
      <c r="F418" s="7" t="s">
        <v>0</v>
      </c>
    </row>
    <row r="419" ht="15" customHeight="1" spans="1:6">
      <c r="A419" s="5"/>
      <c r="B419" s="6">
        <v>270</v>
      </c>
      <c r="C419" s="6" t="s">
        <v>282</v>
      </c>
      <c r="D419" s="6" t="s">
        <v>7</v>
      </c>
      <c r="E419" s="6">
        <f>ROUND(5124,1)</f>
        <v>5124</v>
      </c>
      <c r="F419" s="7" t="s">
        <v>0</v>
      </c>
    </row>
    <row r="420" ht="15" customHeight="1" spans="1:6">
      <c r="A420" s="5"/>
      <c r="B420" s="6">
        <v>271</v>
      </c>
      <c r="C420" s="6" t="s">
        <v>283</v>
      </c>
      <c r="D420" s="6" t="s">
        <v>7</v>
      </c>
      <c r="E420" s="6">
        <f>ROUND(6624,1)</f>
        <v>6624</v>
      </c>
      <c r="F420" s="7" t="s">
        <v>0</v>
      </c>
    </row>
    <row r="421" ht="15" customHeight="1" spans="1:6">
      <c r="A421" s="5"/>
      <c r="B421" s="6">
        <v>272</v>
      </c>
      <c r="C421" s="6" t="s">
        <v>284</v>
      </c>
      <c r="D421" s="6" t="s">
        <v>20</v>
      </c>
      <c r="E421" s="6">
        <f>ROUND(38856,1)</f>
        <v>38856</v>
      </c>
      <c r="F421" s="7" t="s">
        <v>0</v>
      </c>
    </row>
    <row r="422" ht="23" customHeight="1" spans="1:6">
      <c r="A422" s="5"/>
      <c r="B422" s="6"/>
      <c r="C422" s="6"/>
      <c r="D422" s="6" t="s">
        <v>16</v>
      </c>
      <c r="E422" s="6">
        <f>ROUND(22620,1)</f>
        <v>22620</v>
      </c>
      <c r="F422" s="7" t="s">
        <v>0</v>
      </c>
    </row>
    <row r="423" ht="23" customHeight="1" spans="1:6">
      <c r="A423" s="5"/>
      <c r="B423" s="6"/>
      <c r="C423" s="6"/>
      <c r="D423" s="6" t="s">
        <v>18</v>
      </c>
      <c r="E423" s="6">
        <f>ROUND(15321,1)</f>
        <v>15321</v>
      </c>
      <c r="F423" s="7" t="s">
        <v>0</v>
      </c>
    </row>
    <row r="424" ht="23" customHeight="1" spans="1:6">
      <c r="A424" s="5"/>
      <c r="B424" s="6">
        <v>273</v>
      </c>
      <c r="C424" s="6" t="s">
        <v>285</v>
      </c>
      <c r="D424" s="6" t="s">
        <v>16</v>
      </c>
      <c r="E424" s="6">
        <f>ROUND(3390,1)</f>
        <v>3390</v>
      </c>
      <c r="F424" s="7" t="s">
        <v>0</v>
      </c>
    </row>
    <row r="425" ht="23" customHeight="1" spans="1:6">
      <c r="A425" s="5"/>
      <c r="B425" s="6">
        <v>274</v>
      </c>
      <c r="C425" s="6" t="s">
        <v>286</v>
      </c>
      <c r="D425" s="6" t="s">
        <v>16</v>
      </c>
      <c r="E425" s="6">
        <f>ROUND(20340,1)</f>
        <v>20340</v>
      </c>
      <c r="F425" s="7" t="s">
        <v>0</v>
      </c>
    </row>
    <row r="426" ht="15" customHeight="1" spans="1:6">
      <c r="A426" s="5"/>
      <c r="B426" s="6"/>
      <c r="C426" s="6"/>
      <c r="D426" s="6" t="s">
        <v>7</v>
      </c>
      <c r="E426" s="6">
        <f>ROUND(11712,1)</f>
        <v>11712</v>
      </c>
      <c r="F426" s="7" t="s">
        <v>0</v>
      </c>
    </row>
    <row r="427" ht="15" customHeight="1" spans="1:6">
      <c r="A427" s="5"/>
      <c r="B427" s="6">
        <v>275</v>
      </c>
      <c r="C427" s="6" t="s">
        <v>287</v>
      </c>
      <c r="D427" s="6" t="s">
        <v>7</v>
      </c>
      <c r="E427" s="6">
        <f>ROUND(13707,1)</f>
        <v>13707</v>
      </c>
      <c r="F427" s="7" t="s">
        <v>0</v>
      </c>
    </row>
    <row r="428" ht="23" customHeight="1" spans="1:6">
      <c r="A428" s="5"/>
      <c r="B428" s="6">
        <v>276</v>
      </c>
      <c r="C428" s="6" t="s">
        <v>288</v>
      </c>
      <c r="D428" s="6" t="s">
        <v>18</v>
      </c>
      <c r="E428" s="6">
        <f>ROUND(6987,1)</f>
        <v>6987</v>
      </c>
      <c r="F428" s="7" t="s">
        <v>0</v>
      </c>
    </row>
    <row r="429" ht="23" customHeight="1" spans="1:6">
      <c r="A429" s="5"/>
      <c r="B429" s="6">
        <v>277</v>
      </c>
      <c r="C429" s="6" t="s">
        <v>289</v>
      </c>
      <c r="D429" s="6" t="s">
        <v>16</v>
      </c>
      <c r="E429" s="6">
        <f>ROUND(15820,1)</f>
        <v>15820</v>
      </c>
      <c r="F429" s="7" t="s">
        <v>0</v>
      </c>
    </row>
    <row r="430" ht="15" customHeight="1" spans="1:6">
      <c r="A430" s="5"/>
      <c r="B430" s="6"/>
      <c r="C430" s="6"/>
      <c r="D430" s="6" t="s">
        <v>7</v>
      </c>
      <c r="E430" s="6">
        <f>ROUND(11712,1)</f>
        <v>11712</v>
      </c>
      <c r="F430" s="7" t="s">
        <v>0</v>
      </c>
    </row>
    <row r="431" ht="23" customHeight="1" spans="1:6">
      <c r="A431" s="5"/>
      <c r="B431" s="6">
        <v>278</v>
      </c>
      <c r="C431" s="6" t="s">
        <v>290</v>
      </c>
      <c r="D431" s="6" t="s">
        <v>16</v>
      </c>
      <c r="E431" s="6">
        <f>ROUND(20115,1)</f>
        <v>20115</v>
      </c>
      <c r="F431" s="7" t="s">
        <v>0</v>
      </c>
    </row>
    <row r="432" ht="23" customHeight="1" spans="1:6">
      <c r="A432" s="5"/>
      <c r="B432" s="6"/>
      <c r="C432" s="6"/>
      <c r="D432" s="6" t="s">
        <v>18</v>
      </c>
      <c r="E432" s="6">
        <f>ROUND(1098,1)</f>
        <v>1098</v>
      </c>
      <c r="F432" s="7" t="s">
        <v>0</v>
      </c>
    </row>
    <row r="433" ht="23" customHeight="1" spans="1:6">
      <c r="A433" s="5"/>
      <c r="B433" s="6">
        <v>279</v>
      </c>
      <c r="C433" s="6" t="s">
        <v>291</v>
      </c>
      <c r="D433" s="6" t="s">
        <v>16</v>
      </c>
      <c r="E433" s="6">
        <f>ROUND(22608,1)</f>
        <v>22608</v>
      </c>
      <c r="F433" s="7" t="s">
        <v>0</v>
      </c>
    </row>
    <row r="434" ht="15" customHeight="1" spans="1:6">
      <c r="A434" s="5"/>
      <c r="B434" s="6"/>
      <c r="C434" s="6"/>
      <c r="D434" s="6" t="s">
        <v>7</v>
      </c>
      <c r="E434" s="6">
        <f>ROUND(18024,1)</f>
        <v>18024</v>
      </c>
      <c r="F434" s="7" t="s">
        <v>0</v>
      </c>
    </row>
    <row r="435" ht="15" customHeight="1" spans="1:6">
      <c r="A435" s="5"/>
      <c r="B435" s="6">
        <v>280</v>
      </c>
      <c r="C435" s="6" t="s">
        <v>292</v>
      </c>
      <c r="D435" s="6" t="s">
        <v>7</v>
      </c>
      <c r="E435" s="6">
        <f>ROUND(3660,1)</f>
        <v>3660</v>
      </c>
      <c r="F435" s="7" t="s">
        <v>0</v>
      </c>
    </row>
    <row r="436" ht="23" customHeight="1" spans="1:6">
      <c r="A436" s="5"/>
      <c r="B436" s="6">
        <v>281</v>
      </c>
      <c r="C436" s="6" t="s">
        <v>293</v>
      </c>
      <c r="D436" s="6" t="s">
        <v>16</v>
      </c>
      <c r="E436" s="6">
        <f>ROUND(418966,1)</f>
        <v>418966</v>
      </c>
      <c r="F436" s="7" t="s">
        <v>0</v>
      </c>
    </row>
    <row r="437" ht="23" customHeight="1" spans="1:6">
      <c r="A437" s="5"/>
      <c r="B437" s="6">
        <v>282</v>
      </c>
      <c r="C437" s="6" t="s">
        <v>294</v>
      </c>
      <c r="D437" s="6" t="s">
        <v>16</v>
      </c>
      <c r="E437" s="6">
        <f>ROUND(11300,1)</f>
        <v>11300</v>
      </c>
      <c r="F437" s="7" t="s">
        <v>0</v>
      </c>
    </row>
    <row r="438" ht="15" customHeight="1" spans="1:6">
      <c r="A438" s="5"/>
      <c r="B438" s="6">
        <v>283</v>
      </c>
      <c r="C438" s="6" t="s">
        <v>295</v>
      </c>
      <c r="D438" s="6" t="s">
        <v>20</v>
      </c>
      <c r="E438" s="6">
        <f>ROUND(1569,1)</f>
        <v>1569</v>
      </c>
      <c r="F438" s="7" t="s">
        <v>0</v>
      </c>
    </row>
    <row r="439" ht="23" customHeight="1" spans="1:6">
      <c r="A439" s="5"/>
      <c r="B439" s="6"/>
      <c r="C439" s="6"/>
      <c r="D439" s="6" t="s">
        <v>18</v>
      </c>
      <c r="E439" s="6">
        <f>ROUND(2721,1)</f>
        <v>2721</v>
      </c>
      <c r="F439" s="7" t="s">
        <v>0</v>
      </c>
    </row>
    <row r="440" ht="23" customHeight="1" spans="1:6">
      <c r="A440" s="5"/>
      <c r="B440" s="6">
        <v>284</v>
      </c>
      <c r="C440" s="6" t="s">
        <v>296</v>
      </c>
      <c r="D440" s="6" t="s">
        <v>13</v>
      </c>
      <c r="E440" s="6">
        <f>ROUND(2260,1)</f>
        <v>2260</v>
      </c>
      <c r="F440" s="7" t="s">
        <v>0</v>
      </c>
    </row>
    <row r="441" ht="15" customHeight="1" spans="1:6">
      <c r="A441" s="5"/>
      <c r="B441" s="6"/>
      <c r="C441" s="6"/>
      <c r="D441" s="6" t="s">
        <v>7</v>
      </c>
      <c r="E441" s="6">
        <f>ROUND(2196,1)</f>
        <v>2196</v>
      </c>
      <c r="F441" s="7" t="s">
        <v>0</v>
      </c>
    </row>
    <row r="442" ht="15" customHeight="1" spans="1:6">
      <c r="A442" s="5"/>
      <c r="B442" s="6">
        <v>285</v>
      </c>
      <c r="C442" s="6" t="s">
        <v>297</v>
      </c>
      <c r="D442" s="6" t="s">
        <v>20</v>
      </c>
      <c r="E442" s="6">
        <f>ROUND(760,1)</f>
        <v>760</v>
      </c>
      <c r="F442" s="7" t="s">
        <v>0</v>
      </c>
    </row>
    <row r="443" ht="23" customHeight="1" spans="1:6">
      <c r="A443" s="5"/>
      <c r="B443" s="6"/>
      <c r="C443" s="6"/>
      <c r="D443" s="6" t="s">
        <v>16</v>
      </c>
      <c r="E443" s="6">
        <f>ROUND(11601,1)</f>
        <v>11601</v>
      </c>
      <c r="F443" s="7" t="s">
        <v>0</v>
      </c>
    </row>
    <row r="444" ht="23" customHeight="1" spans="1:6">
      <c r="A444" s="5"/>
      <c r="B444" s="6"/>
      <c r="C444" s="6"/>
      <c r="D444" s="6" t="s">
        <v>18</v>
      </c>
      <c r="E444" s="6">
        <f>ROUND(1522,1)</f>
        <v>1522</v>
      </c>
      <c r="F444" s="7" t="s">
        <v>0</v>
      </c>
    </row>
    <row r="445" ht="15" customHeight="1" spans="1:6">
      <c r="A445" s="5"/>
      <c r="B445" s="6">
        <v>286</v>
      </c>
      <c r="C445" s="6" t="s">
        <v>298</v>
      </c>
      <c r="D445" s="6" t="s">
        <v>20</v>
      </c>
      <c r="E445" s="6">
        <f>ROUND(3212,1)</f>
        <v>3212</v>
      </c>
      <c r="F445" s="7" t="s">
        <v>0</v>
      </c>
    </row>
    <row r="446" ht="15" customHeight="1" spans="1:6">
      <c r="A446" s="5"/>
      <c r="B446" s="6"/>
      <c r="C446" s="6"/>
      <c r="D446" s="6"/>
      <c r="E446" s="6">
        <f>ROUND(6424,1)</f>
        <v>6424</v>
      </c>
      <c r="F446" s="7" t="s">
        <v>0</v>
      </c>
    </row>
    <row r="447" ht="23" customHeight="1" spans="1:6">
      <c r="A447" s="5"/>
      <c r="B447" s="6"/>
      <c r="C447" s="6"/>
      <c r="D447" s="6" t="s">
        <v>16</v>
      </c>
      <c r="E447" s="6">
        <f>ROUND(402642,1)</f>
        <v>402642</v>
      </c>
      <c r="F447" s="7" t="s">
        <v>0</v>
      </c>
    </row>
    <row r="448" ht="23" customHeight="1" spans="1:6">
      <c r="A448" s="5"/>
      <c r="B448" s="6"/>
      <c r="C448" s="6"/>
      <c r="D448" s="6" t="s">
        <v>18</v>
      </c>
      <c r="E448" s="6">
        <f>ROUND(23274,1)</f>
        <v>23274</v>
      </c>
      <c r="F448" s="7" t="s">
        <v>0</v>
      </c>
    </row>
    <row r="449" ht="15" customHeight="1" spans="1:6">
      <c r="A449" s="5"/>
      <c r="B449" s="6">
        <v>287</v>
      </c>
      <c r="C449" s="6" t="s">
        <v>298</v>
      </c>
      <c r="D449" s="6" t="s">
        <v>20</v>
      </c>
      <c r="E449" s="6">
        <f>ROUND(1830,1)</f>
        <v>1830</v>
      </c>
      <c r="F449" s="7" t="s">
        <v>0</v>
      </c>
    </row>
    <row r="450" ht="23" customHeight="1" spans="1:6">
      <c r="A450" s="5"/>
      <c r="B450" s="6"/>
      <c r="C450" s="6"/>
      <c r="D450" s="6" t="s">
        <v>16</v>
      </c>
      <c r="E450" s="6">
        <f>ROUND(142082,1)</f>
        <v>142082</v>
      </c>
      <c r="F450" s="7" t="s">
        <v>0</v>
      </c>
    </row>
    <row r="451" ht="23" customHeight="1" spans="1:6">
      <c r="A451" s="5"/>
      <c r="B451" s="6"/>
      <c r="C451" s="6"/>
      <c r="D451" s="6" t="s">
        <v>18</v>
      </c>
      <c r="E451" s="6">
        <f>ROUND(8967,1)</f>
        <v>8967</v>
      </c>
      <c r="F451" s="7" t="s">
        <v>0</v>
      </c>
    </row>
    <row r="452" ht="15" customHeight="1" spans="1:6">
      <c r="A452" s="5"/>
      <c r="B452" s="6">
        <v>288</v>
      </c>
      <c r="C452" s="6" t="s">
        <v>299</v>
      </c>
      <c r="D452" s="6" t="s">
        <v>7</v>
      </c>
      <c r="E452" s="6">
        <f>ROUND(2196,1)</f>
        <v>2196</v>
      </c>
      <c r="F452" s="7" t="s">
        <v>0</v>
      </c>
    </row>
    <row r="453" ht="23" customHeight="1" spans="1:6">
      <c r="A453" s="5"/>
      <c r="B453" s="6"/>
      <c r="C453" s="6"/>
      <c r="D453" s="6" t="s">
        <v>18</v>
      </c>
      <c r="E453" s="6">
        <f>ROUND(2196,1)</f>
        <v>2196</v>
      </c>
      <c r="F453" s="7" t="s">
        <v>0</v>
      </c>
    </row>
    <row r="454" ht="15" customHeight="1" spans="1:6">
      <c r="A454" s="5"/>
      <c r="B454" s="6">
        <v>289</v>
      </c>
      <c r="C454" s="6" t="s">
        <v>300</v>
      </c>
      <c r="D454" s="6" t="s">
        <v>7</v>
      </c>
      <c r="E454" s="6">
        <f>ROUND(23484,1)</f>
        <v>23484</v>
      </c>
      <c r="F454" s="7" t="s">
        <v>0</v>
      </c>
    </row>
    <row r="455" ht="23" customHeight="1" spans="1:6">
      <c r="A455" s="5"/>
      <c r="B455" s="6"/>
      <c r="C455" s="6"/>
      <c r="D455" s="6" t="s">
        <v>18</v>
      </c>
      <c r="E455" s="6">
        <f>ROUND(1830,1)</f>
        <v>1830</v>
      </c>
      <c r="F455" s="7" t="s">
        <v>0</v>
      </c>
    </row>
    <row r="456" ht="23" customHeight="1" spans="1:6">
      <c r="A456" s="5"/>
      <c r="B456" s="6">
        <v>290</v>
      </c>
      <c r="C456" s="6" t="s">
        <v>301</v>
      </c>
      <c r="D456" s="6" t="s">
        <v>16</v>
      </c>
      <c r="E456" s="6">
        <f>ROUND(3402,1)</f>
        <v>3402</v>
      </c>
      <c r="F456" s="7" t="s">
        <v>0</v>
      </c>
    </row>
    <row r="457" ht="23" customHeight="1" spans="1:6">
      <c r="A457" s="5"/>
      <c r="B457" s="6"/>
      <c r="C457" s="6"/>
      <c r="D457" s="6" t="s">
        <v>18</v>
      </c>
      <c r="E457" s="6">
        <f>ROUND(10903,1)</f>
        <v>10903</v>
      </c>
      <c r="F457" s="7" t="s">
        <v>0</v>
      </c>
    </row>
    <row r="458" ht="15" customHeight="1" spans="1:6">
      <c r="A458" s="5"/>
      <c r="B458" s="6">
        <v>291</v>
      </c>
      <c r="C458" s="6" t="s">
        <v>302</v>
      </c>
      <c r="D458" s="6" t="s">
        <v>20</v>
      </c>
      <c r="E458" s="6">
        <f>ROUND(13469,1)</f>
        <v>13469</v>
      </c>
      <c r="F458" s="7" t="s">
        <v>0</v>
      </c>
    </row>
    <row r="459" ht="23" customHeight="1" spans="1:6">
      <c r="A459" s="5"/>
      <c r="B459" s="6"/>
      <c r="C459" s="6"/>
      <c r="D459" s="6" t="s">
        <v>16</v>
      </c>
      <c r="E459" s="6">
        <f>ROUND(105079,1)</f>
        <v>105079</v>
      </c>
      <c r="F459" s="7" t="s">
        <v>0</v>
      </c>
    </row>
    <row r="460" ht="23" customHeight="1" spans="1:6">
      <c r="A460" s="5"/>
      <c r="B460" s="6"/>
      <c r="C460" s="6"/>
      <c r="D460" s="6" t="s">
        <v>18</v>
      </c>
      <c r="E460" s="6">
        <f>ROUND(27228,1)</f>
        <v>27228</v>
      </c>
      <c r="F460" s="7" t="s">
        <v>0</v>
      </c>
    </row>
    <row r="461" ht="15" customHeight="1" spans="1:6">
      <c r="A461" s="5"/>
      <c r="B461" s="6">
        <v>292</v>
      </c>
      <c r="C461" s="6" t="s">
        <v>303</v>
      </c>
      <c r="D461" s="6" t="s">
        <v>7</v>
      </c>
      <c r="E461" s="6">
        <f>ROUND(6840,1)</f>
        <v>6840</v>
      </c>
      <c r="F461" s="7" t="s">
        <v>0</v>
      </c>
    </row>
    <row r="462" ht="23" customHeight="1" spans="1:6">
      <c r="A462" s="5"/>
      <c r="B462" s="6">
        <v>293</v>
      </c>
      <c r="C462" s="6" t="s">
        <v>304</v>
      </c>
      <c r="D462" s="6" t="s">
        <v>16</v>
      </c>
      <c r="E462" s="6">
        <f>ROUND(3390,1)</f>
        <v>3390</v>
      </c>
      <c r="F462" s="7" t="s">
        <v>0</v>
      </c>
    </row>
    <row r="463" ht="23" customHeight="1" spans="1:6">
      <c r="A463" s="5"/>
      <c r="B463" s="6">
        <v>294</v>
      </c>
      <c r="C463" s="6" t="s">
        <v>305</v>
      </c>
      <c r="D463" s="6" t="s">
        <v>16</v>
      </c>
      <c r="E463" s="6">
        <f>ROUND(4857,1)</f>
        <v>4857</v>
      </c>
      <c r="F463" s="7" t="s">
        <v>0</v>
      </c>
    </row>
    <row r="464" ht="23" customHeight="1" spans="1:6">
      <c r="A464" s="5"/>
      <c r="B464" s="6"/>
      <c r="C464" s="6"/>
      <c r="D464" s="6" t="s">
        <v>18</v>
      </c>
      <c r="E464" s="6">
        <f>ROUND(1365,1)</f>
        <v>1365</v>
      </c>
      <c r="F464" s="7" t="s">
        <v>0</v>
      </c>
    </row>
    <row r="465" ht="23" customHeight="1" spans="1:6">
      <c r="A465" s="5"/>
      <c r="B465" s="6">
        <v>295</v>
      </c>
      <c r="C465" s="6" t="s">
        <v>306</v>
      </c>
      <c r="D465" s="6" t="s">
        <v>18</v>
      </c>
      <c r="E465" s="6">
        <f>ROUND(1440,1)</f>
        <v>1440</v>
      </c>
      <c r="F465" s="7" t="s">
        <v>0</v>
      </c>
    </row>
    <row r="466" ht="23" customHeight="1" spans="1:6">
      <c r="A466" s="5"/>
      <c r="B466" s="6">
        <v>296</v>
      </c>
      <c r="C466" s="6" t="s">
        <v>307</v>
      </c>
      <c r="D466" s="6" t="s">
        <v>16</v>
      </c>
      <c r="E466" s="6">
        <f>ROUND(3390,1)</f>
        <v>3390</v>
      </c>
      <c r="F466" s="7" t="s">
        <v>0</v>
      </c>
    </row>
    <row r="467" ht="23" customHeight="1" spans="1:6">
      <c r="A467" s="5"/>
      <c r="B467" s="6">
        <v>297</v>
      </c>
      <c r="C467" s="6" t="s">
        <v>308</v>
      </c>
      <c r="D467" s="6" t="s">
        <v>7</v>
      </c>
      <c r="E467" s="6">
        <f>ROUND(2196,1)</f>
        <v>2196</v>
      </c>
      <c r="F467" s="7" t="s">
        <v>0</v>
      </c>
    </row>
    <row r="468" ht="15" customHeight="1" spans="1:6">
      <c r="A468" s="5"/>
      <c r="B468" s="6">
        <v>298</v>
      </c>
      <c r="C468" s="6" t="s">
        <v>309</v>
      </c>
      <c r="D468" s="6" t="s">
        <v>7</v>
      </c>
      <c r="E468" s="6">
        <f>ROUND(10980,1)</f>
        <v>10980</v>
      </c>
      <c r="F468" s="7" t="s">
        <v>0</v>
      </c>
    </row>
    <row r="469" ht="23" customHeight="1" spans="1:6">
      <c r="A469" s="5"/>
      <c r="B469" s="6">
        <v>299</v>
      </c>
      <c r="C469" s="6" t="s">
        <v>310</v>
      </c>
      <c r="D469" s="6" t="s">
        <v>7</v>
      </c>
      <c r="E469" s="6">
        <f>ROUND(8784,1)</f>
        <v>8784</v>
      </c>
      <c r="F469" s="7" t="s">
        <v>0</v>
      </c>
    </row>
    <row r="470" ht="23" customHeight="1" spans="1:6">
      <c r="A470" s="5"/>
      <c r="B470" s="6">
        <v>300</v>
      </c>
      <c r="C470" s="6" t="s">
        <v>311</v>
      </c>
      <c r="D470" s="6" t="s">
        <v>16</v>
      </c>
      <c r="E470" s="6">
        <f>ROUND(4520,1)</f>
        <v>4520</v>
      </c>
      <c r="F470" s="7" t="s">
        <v>0</v>
      </c>
    </row>
    <row r="471" ht="15" customHeight="1" spans="1:6">
      <c r="A471" s="5"/>
      <c r="B471" s="6"/>
      <c r="C471" s="6"/>
      <c r="D471" s="6" t="s">
        <v>7</v>
      </c>
      <c r="E471" s="6">
        <f>ROUND(6588,1)</f>
        <v>6588</v>
      </c>
      <c r="F471" s="7" t="s">
        <v>0</v>
      </c>
    </row>
    <row r="472" ht="23" customHeight="1" spans="1:6">
      <c r="A472" s="5"/>
      <c r="B472" s="6">
        <v>301</v>
      </c>
      <c r="C472" s="6" t="s">
        <v>312</v>
      </c>
      <c r="D472" s="6" t="s">
        <v>16</v>
      </c>
      <c r="E472" s="6">
        <f>ROUND(10170,1)</f>
        <v>10170</v>
      </c>
      <c r="F472" s="7" t="s">
        <v>0</v>
      </c>
    </row>
    <row r="473" ht="15" customHeight="1" spans="1:6">
      <c r="A473" s="5"/>
      <c r="B473" s="6"/>
      <c r="C473" s="6"/>
      <c r="D473" s="6" t="s">
        <v>7</v>
      </c>
      <c r="E473" s="6">
        <f>ROUND(32208,1)</f>
        <v>32208</v>
      </c>
      <c r="F473" s="7" t="s">
        <v>0</v>
      </c>
    </row>
    <row r="474" ht="15" customHeight="1" spans="1:6">
      <c r="A474" s="5"/>
      <c r="B474" s="6">
        <v>302</v>
      </c>
      <c r="C474" s="6" t="s">
        <v>313</v>
      </c>
      <c r="D474" s="6" t="s">
        <v>7</v>
      </c>
      <c r="E474" s="6">
        <f>ROUND(103944,1)</f>
        <v>103944</v>
      </c>
      <c r="F474" s="7" t="s">
        <v>0</v>
      </c>
    </row>
    <row r="475" ht="23" customHeight="1" spans="1:6">
      <c r="A475" s="5"/>
      <c r="B475" s="6">
        <v>303</v>
      </c>
      <c r="C475" s="6" t="s">
        <v>314</v>
      </c>
      <c r="D475" s="6" t="s">
        <v>13</v>
      </c>
      <c r="E475" s="6">
        <f>ROUND(1633,1)</f>
        <v>1633</v>
      </c>
      <c r="F475" s="7" t="s">
        <v>0</v>
      </c>
    </row>
    <row r="476" ht="23" customHeight="1" spans="1:6">
      <c r="A476" s="5"/>
      <c r="B476" s="6">
        <v>304</v>
      </c>
      <c r="C476" s="6" t="s">
        <v>315</v>
      </c>
      <c r="D476" s="6" t="s">
        <v>18</v>
      </c>
      <c r="E476" s="6">
        <f>ROUND(1098,1)</f>
        <v>1098</v>
      </c>
      <c r="F476" s="7" t="s">
        <v>0</v>
      </c>
    </row>
    <row r="477" ht="15" customHeight="1" spans="1:6">
      <c r="A477" s="5"/>
      <c r="B477" s="6">
        <v>305</v>
      </c>
      <c r="C477" s="6" t="s">
        <v>316</v>
      </c>
      <c r="D477" s="6" t="s">
        <v>7</v>
      </c>
      <c r="E477" s="6">
        <f>ROUND(282657,1)</f>
        <v>282657</v>
      </c>
      <c r="F477" s="7" t="s">
        <v>0</v>
      </c>
    </row>
    <row r="478" ht="15" customHeight="1" spans="1:6">
      <c r="A478" s="5"/>
      <c r="B478" s="6">
        <v>306</v>
      </c>
      <c r="C478" s="6" t="s">
        <v>317</v>
      </c>
      <c r="D478" s="6" t="s">
        <v>7</v>
      </c>
      <c r="E478" s="6">
        <f>ROUND(37788,1)</f>
        <v>37788</v>
      </c>
      <c r="F478" s="7" t="s">
        <v>0</v>
      </c>
    </row>
    <row r="479" ht="15" customHeight="1" spans="1:6">
      <c r="A479" s="5"/>
      <c r="B479" s="6">
        <v>307</v>
      </c>
      <c r="C479" s="6" t="s">
        <v>318</v>
      </c>
      <c r="D479" s="6" t="s">
        <v>7</v>
      </c>
      <c r="E479" s="6">
        <f>ROUND(3333,1)</f>
        <v>3333</v>
      </c>
      <c r="F479" s="7" t="s">
        <v>0</v>
      </c>
    </row>
    <row r="480" ht="15" customHeight="1" spans="1:6">
      <c r="A480" s="5"/>
      <c r="B480" s="6">
        <v>308</v>
      </c>
      <c r="C480" s="6" t="s">
        <v>319</v>
      </c>
      <c r="D480" s="6" t="s">
        <v>20</v>
      </c>
      <c r="E480" s="6">
        <f>ROUND(2196,1)</f>
        <v>2196</v>
      </c>
      <c r="F480" s="7" t="s">
        <v>0</v>
      </c>
    </row>
    <row r="481" ht="23" customHeight="1" spans="1:6">
      <c r="A481" s="5"/>
      <c r="B481" s="6"/>
      <c r="C481" s="6"/>
      <c r="D481" s="6" t="s">
        <v>18</v>
      </c>
      <c r="E481" s="6">
        <f>ROUND(2196,1)</f>
        <v>2196</v>
      </c>
      <c r="F481" s="7" t="s">
        <v>0</v>
      </c>
    </row>
    <row r="482" ht="23" customHeight="1" spans="1:6">
      <c r="A482" s="5"/>
      <c r="B482" s="6">
        <v>309</v>
      </c>
      <c r="C482" s="6" t="s">
        <v>320</v>
      </c>
      <c r="D482" s="6" t="s">
        <v>16</v>
      </c>
      <c r="E482" s="6">
        <f>ROUND(10170,1)</f>
        <v>10170</v>
      </c>
      <c r="F482" s="7" t="s">
        <v>0</v>
      </c>
    </row>
    <row r="483" ht="23" customHeight="1" spans="1:6">
      <c r="A483" s="5"/>
      <c r="B483" s="6"/>
      <c r="C483" s="6"/>
      <c r="D483" s="6" t="s">
        <v>18</v>
      </c>
      <c r="E483" s="6">
        <f>ROUND(1098,1)</f>
        <v>1098</v>
      </c>
      <c r="F483" s="7" t="s">
        <v>0</v>
      </c>
    </row>
    <row r="484" ht="23" customHeight="1" spans="1:6">
      <c r="A484" s="5"/>
      <c r="B484" s="6">
        <v>310</v>
      </c>
      <c r="C484" s="6" t="s">
        <v>321</v>
      </c>
      <c r="D484" s="6" t="s">
        <v>16</v>
      </c>
      <c r="E484" s="6">
        <f>ROUND(2260,1)</f>
        <v>2260</v>
      </c>
      <c r="F484" s="7" t="s">
        <v>0</v>
      </c>
    </row>
    <row r="485" ht="15" customHeight="1" spans="1:6">
      <c r="A485" s="5"/>
      <c r="B485" s="6">
        <v>311</v>
      </c>
      <c r="C485" s="6" t="s">
        <v>322</v>
      </c>
      <c r="D485" s="6" t="s">
        <v>20</v>
      </c>
      <c r="E485" s="6">
        <f>ROUND(1263,1)</f>
        <v>1263</v>
      </c>
      <c r="F485" s="7" t="s">
        <v>0</v>
      </c>
    </row>
    <row r="486" ht="23" customHeight="1" spans="1:6">
      <c r="A486" s="5"/>
      <c r="B486" s="6"/>
      <c r="C486" s="6"/>
      <c r="D486" s="6" t="s">
        <v>18</v>
      </c>
      <c r="E486" s="6">
        <f>ROUND(4791,1)</f>
        <v>4791</v>
      </c>
      <c r="F486" s="7" t="s">
        <v>0</v>
      </c>
    </row>
    <row r="487" ht="23" customHeight="1" spans="1:6">
      <c r="A487" s="5"/>
      <c r="B487" s="6">
        <v>312</v>
      </c>
      <c r="C487" s="6" t="s">
        <v>323</v>
      </c>
      <c r="D487" s="6" t="s">
        <v>16</v>
      </c>
      <c r="E487" s="6">
        <f>ROUND(3390,1)</f>
        <v>3390</v>
      </c>
      <c r="F487" s="7" t="s">
        <v>0</v>
      </c>
    </row>
    <row r="488" ht="15" customHeight="1" spans="1:6">
      <c r="A488" s="5"/>
      <c r="B488" s="6"/>
      <c r="C488" s="6"/>
      <c r="D488" s="6" t="s">
        <v>7</v>
      </c>
      <c r="E488" s="6">
        <f>ROUND(2196,1)</f>
        <v>2196</v>
      </c>
      <c r="F488" s="7" t="s">
        <v>0</v>
      </c>
    </row>
    <row r="489" ht="15" customHeight="1" spans="1:6">
      <c r="A489" s="5"/>
      <c r="B489" s="6">
        <v>313</v>
      </c>
      <c r="C489" s="6" t="s">
        <v>324</v>
      </c>
      <c r="D489" s="6" t="s">
        <v>20</v>
      </c>
      <c r="E489" s="6">
        <f>ROUND(15827,1)</f>
        <v>15827</v>
      </c>
      <c r="F489" s="7" t="s">
        <v>0</v>
      </c>
    </row>
    <row r="490" ht="23" customHeight="1" spans="1:6">
      <c r="A490" s="5"/>
      <c r="B490" s="6"/>
      <c r="C490" s="6"/>
      <c r="D490" s="6" t="s">
        <v>16</v>
      </c>
      <c r="E490" s="6">
        <f>ROUND(9040,1)</f>
        <v>9040</v>
      </c>
      <c r="F490" s="7" t="s">
        <v>0</v>
      </c>
    </row>
    <row r="491" ht="23" customHeight="1" spans="1:6">
      <c r="A491" s="5"/>
      <c r="B491" s="6"/>
      <c r="C491" s="6"/>
      <c r="D491" s="6" t="s">
        <v>18</v>
      </c>
      <c r="E491" s="6">
        <f>ROUND(18615,1)</f>
        <v>18615</v>
      </c>
      <c r="F491" s="7" t="s">
        <v>0</v>
      </c>
    </row>
    <row r="492" ht="23" customHeight="1" spans="1:6">
      <c r="A492" s="5"/>
      <c r="B492" s="6">
        <v>314</v>
      </c>
      <c r="C492" s="6" t="s">
        <v>325</v>
      </c>
      <c r="D492" s="6" t="s">
        <v>16</v>
      </c>
      <c r="E492" s="6">
        <f>ROUND(13560,1)</f>
        <v>13560</v>
      </c>
      <c r="F492" s="7" t="s">
        <v>0</v>
      </c>
    </row>
    <row r="493" ht="23" customHeight="1" spans="1:6">
      <c r="A493" s="5"/>
      <c r="B493" s="6">
        <v>315</v>
      </c>
      <c r="C493" s="6" t="s">
        <v>326</v>
      </c>
      <c r="D493" s="6" t="s">
        <v>7</v>
      </c>
      <c r="E493" s="6">
        <f>ROUND(8784,1)</f>
        <v>8784</v>
      </c>
      <c r="F493" s="7" t="s">
        <v>0</v>
      </c>
    </row>
    <row r="494" ht="23" customHeight="1" spans="1:6">
      <c r="A494" s="5"/>
      <c r="B494" s="6">
        <v>316</v>
      </c>
      <c r="C494" s="6" t="s">
        <v>327</v>
      </c>
      <c r="D494" s="6" t="s">
        <v>7</v>
      </c>
      <c r="E494" s="6">
        <f>ROUND(6588,1)</f>
        <v>6588</v>
      </c>
      <c r="F494" s="7" t="s">
        <v>0</v>
      </c>
    </row>
    <row r="495" ht="15" customHeight="1" spans="1:6">
      <c r="A495" s="5"/>
      <c r="B495" s="6">
        <v>317</v>
      </c>
      <c r="C495" s="6" t="s">
        <v>328</v>
      </c>
      <c r="D495" s="6" t="s">
        <v>20</v>
      </c>
      <c r="E495" s="6">
        <f>ROUND(1098,1)</f>
        <v>1098</v>
      </c>
      <c r="F495" s="7" t="s">
        <v>0</v>
      </c>
    </row>
    <row r="496" ht="23" customHeight="1" spans="1:6">
      <c r="A496" s="5"/>
      <c r="B496" s="6"/>
      <c r="C496" s="6"/>
      <c r="D496" s="6" t="s">
        <v>16</v>
      </c>
      <c r="E496" s="6">
        <f>ROUND(6870,1)</f>
        <v>6870</v>
      </c>
      <c r="F496" s="7" t="s">
        <v>0</v>
      </c>
    </row>
    <row r="497" ht="15" customHeight="1" spans="1:6">
      <c r="A497" s="5"/>
      <c r="B497" s="6"/>
      <c r="C497" s="6"/>
      <c r="D497" s="6" t="s">
        <v>7</v>
      </c>
      <c r="E497" s="6">
        <f>ROUND(18984,1)</f>
        <v>18984</v>
      </c>
      <c r="F497" s="7" t="s">
        <v>0</v>
      </c>
    </row>
    <row r="498" ht="23" customHeight="1" spans="1:6">
      <c r="A498" s="5"/>
      <c r="B498" s="6"/>
      <c r="C498" s="6"/>
      <c r="D498" s="6" t="s">
        <v>18</v>
      </c>
      <c r="E498" s="6">
        <f>ROUND(5592,1)</f>
        <v>5592</v>
      </c>
      <c r="F498" s="7" t="s">
        <v>0</v>
      </c>
    </row>
    <row r="499" ht="23" customHeight="1" spans="1:6">
      <c r="A499" s="5"/>
      <c r="B499" s="6">
        <v>318</v>
      </c>
      <c r="C499" s="6" t="s">
        <v>329</v>
      </c>
      <c r="D499" s="6" t="s">
        <v>18</v>
      </c>
      <c r="E499" s="6">
        <f>ROUND(3294,1)</f>
        <v>3294</v>
      </c>
      <c r="F499" s="7" t="s">
        <v>0</v>
      </c>
    </row>
    <row r="500" ht="23" customHeight="1" spans="1:6">
      <c r="A500" s="5"/>
      <c r="B500" s="6">
        <v>319</v>
      </c>
      <c r="C500" s="6" t="s">
        <v>330</v>
      </c>
      <c r="D500" s="6" t="s">
        <v>16</v>
      </c>
      <c r="E500" s="6">
        <f>ROUND(23730,1)</f>
        <v>23730</v>
      </c>
      <c r="F500" s="7" t="s">
        <v>0</v>
      </c>
    </row>
    <row r="501" ht="15" customHeight="1" spans="1:6">
      <c r="A501" s="5"/>
      <c r="B501" s="6"/>
      <c r="C501" s="6"/>
      <c r="D501" s="6" t="s">
        <v>7</v>
      </c>
      <c r="E501" s="6">
        <f>ROUND(5124,1)</f>
        <v>5124</v>
      </c>
      <c r="F501" s="7" t="s">
        <v>0</v>
      </c>
    </row>
    <row r="502" ht="15" customHeight="1" spans="1:6">
      <c r="A502" s="5"/>
      <c r="B502" s="6">
        <v>320</v>
      </c>
      <c r="C502" s="6" t="s">
        <v>331</v>
      </c>
      <c r="D502" s="6" t="s">
        <v>7</v>
      </c>
      <c r="E502" s="6">
        <f>ROUND(8784,1)</f>
        <v>8784</v>
      </c>
      <c r="F502" s="7" t="s">
        <v>0</v>
      </c>
    </row>
    <row r="503" ht="15" customHeight="1" spans="1:6">
      <c r="A503" s="5"/>
      <c r="B503" s="6">
        <v>321</v>
      </c>
      <c r="C503" s="6" t="s">
        <v>332</v>
      </c>
      <c r="D503" s="6" t="s">
        <v>7</v>
      </c>
      <c r="E503" s="6">
        <f>ROUND(4704,1)</f>
        <v>4704</v>
      </c>
      <c r="F503" s="7" t="s">
        <v>0</v>
      </c>
    </row>
    <row r="504" ht="15" customHeight="1" spans="1:6">
      <c r="A504" s="5"/>
      <c r="B504" s="6">
        <v>322</v>
      </c>
      <c r="C504" s="6" t="s">
        <v>333</v>
      </c>
      <c r="D504" s="6" t="s">
        <v>20</v>
      </c>
      <c r="E504" s="6">
        <f>ROUND(1200,1)</f>
        <v>1200</v>
      </c>
      <c r="F504" s="7" t="s">
        <v>0</v>
      </c>
    </row>
    <row r="505" ht="15" customHeight="1" spans="1:6">
      <c r="A505" s="5"/>
      <c r="B505" s="6"/>
      <c r="C505" s="6"/>
      <c r="D505" s="6" t="s">
        <v>7</v>
      </c>
      <c r="E505" s="6">
        <f>ROUND(43996,1)</f>
        <v>43996</v>
      </c>
      <c r="F505" s="7" t="s">
        <v>0</v>
      </c>
    </row>
    <row r="506" ht="15" customHeight="1" spans="1:6">
      <c r="A506" s="5"/>
      <c r="B506" s="6">
        <v>323</v>
      </c>
      <c r="C506" s="6" t="s">
        <v>334</v>
      </c>
      <c r="D506" s="6" t="s">
        <v>20</v>
      </c>
      <c r="E506" s="6">
        <f>ROUND(1098,1)</f>
        <v>1098</v>
      </c>
      <c r="F506" s="7" t="s">
        <v>0</v>
      </c>
    </row>
    <row r="507" ht="15" customHeight="1" spans="1:6">
      <c r="A507" s="5"/>
      <c r="B507" s="6"/>
      <c r="C507" s="6"/>
      <c r="D507" s="6" t="s">
        <v>7</v>
      </c>
      <c r="E507" s="6">
        <f>ROUND(2196,1)</f>
        <v>2196</v>
      </c>
      <c r="F507" s="7" t="s">
        <v>0</v>
      </c>
    </row>
    <row r="508" ht="15" customHeight="1" spans="1:6">
      <c r="A508" s="5"/>
      <c r="B508" s="6">
        <v>324</v>
      </c>
      <c r="C508" s="6" t="s">
        <v>335</v>
      </c>
      <c r="D508" s="6" t="s">
        <v>20</v>
      </c>
      <c r="E508" s="6">
        <f>ROUND(1098,1)</f>
        <v>1098</v>
      </c>
      <c r="F508" s="7" t="s">
        <v>0</v>
      </c>
    </row>
    <row r="509" ht="23" customHeight="1" spans="1:6">
      <c r="A509" s="5"/>
      <c r="B509" s="6">
        <v>325</v>
      </c>
      <c r="C509" s="6" t="s">
        <v>336</v>
      </c>
      <c r="D509" s="6" t="s">
        <v>18</v>
      </c>
      <c r="E509" s="6">
        <f>ROUND(5040,1)</f>
        <v>5040</v>
      </c>
      <c r="F509" s="7" t="s">
        <v>0</v>
      </c>
    </row>
    <row r="510" ht="23" customHeight="1" spans="1:6">
      <c r="A510" s="5"/>
      <c r="B510" s="6">
        <v>326</v>
      </c>
      <c r="C510" s="6" t="s">
        <v>337</v>
      </c>
      <c r="D510" s="6" t="s">
        <v>7</v>
      </c>
      <c r="E510" s="6">
        <f>ROUND(9960,1)</f>
        <v>9960</v>
      </c>
      <c r="F510" s="7" t="s">
        <v>0</v>
      </c>
    </row>
    <row r="511" ht="23" customHeight="1" spans="1:6">
      <c r="A511" s="5"/>
      <c r="B511" s="6">
        <v>327</v>
      </c>
      <c r="C511" s="6" t="s">
        <v>338</v>
      </c>
      <c r="D511" s="6" t="s">
        <v>7</v>
      </c>
      <c r="E511" s="6">
        <f>ROUND(2196,1)</f>
        <v>2196</v>
      </c>
      <c r="F511" s="7" t="s">
        <v>0</v>
      </c>
    </row>
    <row r="512" ht="15" customHeight="1" spans="1:6">
      <c r="A512" s="5"/>
      <c r="B512" s="6">
        <v>328</v>
      </c>
      <c r="C512" s="6" t="s">
        <v>339</v>
      </c>
      <c r="D512" s="6" t="s">
        <v>7</v>
      </c>
      <c r="E512" s="6">
        <f>ROUND(15096,1)</f>
        <v>15096</v>
      </c>
      <c r="F512" s="7" t="s">
        <v>0</v>
      </c>
    </row>
    <row r="513" ht="15" customHeight="1" spans="1:6">
      <c r="A513" s="5"/>
      <c r="B513" s="6">
        <v>329</v>
      </c>
      <c r="C513" s="6" t="s">
        <v>340</v>
      </c>
      <c r="D513" s="6" t="s">
        <v>7</v>
      </c>
      <c r="E513" s="6">
        <f>ROUND(2496,1)</f>
        <v>2496</v>
      </c>
      <c r="F513" s="7" t="s">
        <v>0</v>
      </c>
    </row>
    <row r="514" ht="23" customHeight="1" spans="1:6">
      <c r="A514" s="5"/>
      <c r="B514" s="6">
        <v>330</v>
      </c>
      <c r="C514" s="6" t="s">
        <v>341</v>
      </c>
      <c r="D514" s="6" t="s">
        <v>16</v>
      </c>
      <c r="E514" s="6">
        <f>ROUND(10170,1)</f>
        <v>10170</v>
      </c>
      <c r="F514" s="7" t="s">
        <v>0</v>
      </c>
    </row>
    <row r="515" ht="23" customHeight="1" spans="1:6">
      <c r="A515" s="5"/>
      <c r="B515" s="6"/>
      <c r="C515" s="6"/>
      <c r="D515" s="6" t="s">
        <v>18</v>
      </c>
      <c r="E515" s="6">
        <f>ROUND(3792,1)</f>
        <v>3792</v>
      </c>
      <c r="F515" s="7" t="s">
        <v>0</v>
      </c>
    </row>
    <row r="516" ht="23" customHeight="1" spans="1:6">
      <c r="A516" s="5"/>
      <c r="B516" s="6">
        <v>331</v>
      </c>
      <c r="C516" s="6" t="s">
        <v>342</v>
      </c>
      <c r="D516" s="6" t="s">
        <v>16</v>
      </c>
      <c r="E516" s="6">
        <f>ROUND(4520,1)</f>
        <v>4520</v>
      </c>
      <c r="F516" s="7" t="s">
        <v>0</v>
      </c>
    </row>
    <row r="517" ht="15" customHeight="1" spans="1:6">
      <c r="A517" s="5"/>
      <c r="B517" s="6"/>
      <c r="C517" s="6"/>
      <c r="D517" s="6" t="s">
        <v>7</v>
      </c>
      <c r="E517" s="6">
        <f>ROUND(4392,1)</f>
        <v>4392</v>
      </c>
      <c r="F517" s="7" t="s">
        <v>0</v>
      </c>
    </row>
    <row r="518" ht="23" customHeight="1" spans="1:6">
      <c r="A518" s="5"/>
      <c r="B518" s="6">
        <v>332</v>
      </c>
      <c r="C518" s="6" t="s">
        <v>343</v>
      </c>
      <c r="D518" s="6" t="s">
        <v>16</v>
      </c>
      <c r="E518" s="6">
        <f>ROUND(16998,1)</f>
        <v>16998</v>
      </c>
      <c r="F518" s="7" t="s">
        <v>0</v>
      </c>
    </row>
    <row r="519" ht="15" customHeight="1" spans="1:6">
      <c r="A519" s="5"/>
      <c r="B519" s="6"/>
      <c r="C519" s="6"/>
      <c r="D519" s="6" t="s">
        <v>7</v>
      </c>
      <c r="E519" s="6">
        <f>ROUND(12492,1)</f>
        <v>12492</v>
      </c>
      <c r="F519" s="7" t="s">
        <v>0</v>
      </c>
    </row>
    <row r="520" ht="23" customHeight="1" spans="1:6">
      <c r="A520" s="5"/>
      <c r="B520" s="6">
        <v>333</v>
      </c>
      <c r="C520" s="6" t="s">
        <v>344</v>
      </c>
      <c r="D520" s="6" t="s">
        <v>18</v>
      </c>
      <c r="E520" s="6">
        <f>ROUND(8793,1)</f>
        <v>8793</v>
      </c>
      <c r="F520" s="7" t="s">
        <v>0</v>
      </c>
    </row>
    <row r="521" ht="15" customHeight="1" spans="1:6">
      <c r="A521" s="5"/>
      <c r="B521" s="6">
        <v>334</v>
      </c>
      <c r="C521" s="6" t="s">
        <v>345</v>
      </c>
      <c r="D521" s="6" t="s">
        <v>20</v>
      </c>
      <c r="E521" s="6">
        <f>ROUND(2304,1)</f>
        <v>2304</v>
      </c>
      <c r="F521" s="7" t="s">
        <v>0</v>
      </c>
    </row>
    <row r="522" ht="23" customHeight="1" spans="1:6">
      <c r="A522" s="5"/>
      <c r="B522" s="6"/>
      <c r="C522" s="6"/>
      <c r="D522" s="6" t="s">
        <v>16</v>
      </c>
      <c r="E522" s="6">
        <f>ROUND(2334,1)</f>
        <v>2334</v>
      </c>
      <c r="F522" s="7" t="s">
        <v>0</v>
      </c>
    </row>
    <row r="523" ht="15" customHeight="1" spans="1:6">
      <c r="A523" s="5"/>
      <c r="B523" s="6"/>
      <c r="C523" s="6"/>
      <c r="D523" s="6" t="s">
        <v>7</v>
      </c>
      <c r="E523" s="6">
        <f>ROUND(57792,1)</f>
        <v>57792</v>
      </c>
      <c r="F523" s="7" t="s">
        <v>0</v>
      </c>
    </row>
    <row r="524" ht="23" customHeight="1" spans="1:6">
      <c r="A524" s="5"/>
      <c r="B524" s="6">
        <v>335</v>
      </c>
      <c r="C524" s="6" t="s">
        <v>346</v>
      </c>
      <c r="D524" s="6" t="s">
        <v>16</v>
      </c>
      <c r="E524" s="6">
        <f>ROUND(3390,1)</f>
        <v>3390</v>
      </c>
      <c r="F524" s="7" t="s">
        <v>0</v>
      </c>
    </row>
    <row r="525" ht="23" customHeight="1" spans="1:6">
      <c r="A525" s="5"/>
      <c r="B525" s="6">
        <v>336</v>
      </c>
      <c r="C525" s="6" t="s">
        <v>347</v>
      </c>
      <c r="D525" s="6" t="s">
        <v>16</v>
      </c>
      <c r="E525" s="6">
        <f>ROUND(1168,1)</f>
        <v>1168</v>
      </c>
      <c r="F525" s="7" t="s">
        <v>0</v>
      </c>
    </row>
    <row r="526" ht="23" customHeight="1" spans="1:6">
      <c r="A526" s="5"/>
      <c r="B526" s="6">
        <v>337</v>
      </c>
      <c r="C526" s="6" t="s">
        <v>348</v>
      </c>
      <c r="D526" s="6" t="s">
        <v>18</v>
      </c>
      <c r="E526" s="6">
        <f>ROUND(1098,1)</f>
        <v>1098</v>
      </c>
      <c r="F526" s="7" t="s">
        <v>0</v>
      </c>
    </row>
    <row r="527" ht="23" customHeight="1" spans="1:6">
      <c r="A527" s="5"/>
      <c r="B527" s="6">
        <v>338</v>
      </c>
      <c r="C527" s="6" t="s">
        <v>349</v>
      </c>
      <c r="D527" s="6" t="s">
        <v>16</v>
      </c>
      <c r="E527" s="6">
        <f>ROUND(100966,1)</f>
        <v>100966</v>
      </c>
      <c r="F527" s="7" t="s">
        <v>0</v>
      </c>
    </row>
    <row r="528" ht="23" customHeight="1" spans="1:6">
      <c r="A528" s="5"/>
      <c r="B528" s="6"/>
      <c r="C528" s="6"/>
      <c r="D528" s="6" t="s">
        <v>18</v>
      </c>
      <c r="E528" s="6">
        <f>ROUND(2952,1)</f>
        <v>2952</v>
      </c>
      <c r="F528" s="7" t="s">
        <v>0</v>
      </c>
    </row>
    <row r="529" ht="15" customHeight="1" spans="1:6">
      <c r="A529" s="5"/>
      <c r="B529" s="6">
        <v>339</v>
      </c>
      <c r="C529" s="6" t="s">
        <v>350</v>
      </c>
      <c r="D529" s="6" t="s">
        <v>20</v>
      </c>
      <c r="E529" s="6">
        <f>ROUND(1098,1)</f>
        <v>1098</v>
      </c>
      <c r="F529" s="7" t="s">
        <v>0</v>
      </c>
    </row>
    <row r="530" ht="23" customHeight="1" spans="1:6">
      <c r="A530" s="5"/>
      <c r="B530" s="6"/>
      <c r="C530" s="6"/>
      <c r="D530" s="6" t="s">
        <v>18</v>
      </c>
      <c r="E530" s="6">
        <f>ROUND(4131,1)</f>
        <v>4131</v>
      </c>
      <c r="F530" s="7" t="s">
        <v>0</v>
      </c>
    </row>
    <row r="531" ht="23" customHeight="1" spans="1:6">
      <c r="A531" s="5"/>
      <c r="B531" s="6">
        <v>340</v>
      </c>
      <c r="C531" s="6" t="s">
        <v>351</v>
      </c>
      <c r="D531" s="6" t="s">
        <v>16</v>
      </c>
      <c r="E531" s="6">
        <f>ROUND(7962,1)</f>
        <v>7962</v>
      </c>
      <c r="F531" s="7" t="s">
        <v>0</v>
      </c>
    </row>
    <row r="532" ht="23" customHeight="1" spans="1:6">
      <c r="A532" s="5"/>
      <c r="B532" s="6">
        <v>341</v>
      </c>
      <c r="C532" s="6" t="s">
        <v>352</v>
      </c>
      <c r="D532" s="6" t="s">
        <v>16</v>
      </c>
      <c r="E532" s="6">
        <f>ROUND(3549,1)</f>
        <v>3549</v>
      </c>
      <c r="F532" s="7" t="s">
        <v>0</v>
      </c>
    </row>
    <row r="533" ht="23" customHeight="1" spans="1:6">
      <c r="A533" s="5"/>
      <c r="B533" s="6"/>
      <c r="C533" s="6"/>
      <c r="D533" s="6" t="s">
        <v>18</v>
      </c>
      <c r="E533" s="6">
        <f>ROUND(5856,1)</f>
        <v>5856</v>
      </c>
      <c r="F533" s="7" t="s">
        <v>0</v>
      </c>
    </row>
    <row r="534" ht="23" customHeight="1" spans="1:6">
      <c r="A534" s="5"/>
      <c r="B534" s="6">
        <v>342</v>
      </c>
      <c r="C534" s="6" t="s">
        <v>353</v>
      </c>
      <c r="D534" s="6" t="s">
        <v>16</v>
      </c>
      <c r="E534" s="6">
        <f>ROUND(7910,1)</f>
        <v>7910</v>
      </c>
      <c r="F534" s="7" t="s">
        <v>0</v>
      </c>
    </row>
    <row r="535" ht="15" customHeight="1" spans="1:6">
      <c r="A535" s="5"/>
      <c r="B535" s="6"/>
      <c r="C535" s="6"/>
      <c r="D535" s="6" t="s">
        <v>7</v>
      </c>
      <c r="E535" s="6">
        <f>ROUND(5124,1)</f>
        <v>5124</v>
      </c>
      <c r="F535" s="7" t="s">
        <v>0</v>
      </c>
    </row>
    <row r="536" ht="23" customHeight="1" spans="1:6">
      <c r="A536" s="5"/>
      <c r="B536" s="6">
        <v>343</v>
      </c>
      <c r="C536" s="6" t="s">
        <v>354</v>
      </c>
      <c r="D536" s="6" t="s">
        <v>16</v>
      </c>
      <c r="E536" s="6">
        <f>ROUND(3390,1)</f>
        <v>3390</v>
      </c>
      <c r="F536" s="7" t="s">
        <v>0</v>
      </c>
    </row>
    <row r="537" ht="15" customHeight="1" spans="1:6">
      <c r="A537" s="5"/>
      <c r="B537" s="6">
        <v>344</v>
      </c>
      <c r="C537" s="6" t="s">
        <v>355</v>
      </c>
      <c r="D537" s="6" t="s">
        <v>7</v>
      </c>
      <c r="E537" s="6">
        <f>ROUND(128555,1)</f>
        <v>128555</v>
      </c>
      <c r="F537" s="7" t="s">
        <v>0</v>
      </c>
    </row>
    <row r="538" ht="23" customHeight="1" spans="1:6">
      <c r="A538" s="5"/>
      <c r="B538" s="6">
        <v>345</v>
      </c>
      <c r="C538" s="6" t="s">
        <v>356</v>
      </c>
      <c r="D538" s="6" t="s">
        <v>16</v>
      </c>
      <c r="E538" s="6">
        <f>ROUND(3600,1)</f>
        <v>3600</v>
      </c>
      <c r="F538" s="7" t="s">
        <v>0</v>
      </c>
    </row>
    <row r="539" ht="23" customHeight="1" spans="1:6">
      <c r="A539" s="5"/>
      <c r="B539" s="6"/>
      <c r="C539" s="6"/>
      <c r="D539" s="6" t="s">
        <v>18</v>
      </c>
      <c r="E539" s="6">
        <f>ROUND(12000,1)</f>
        <v>12000</v>
      </c>
      <c r="F539" s="7" t="s">
        <v>0</v>
      </c>
    </row>
    <row r="540" ht="15" customHeight="1" spans="1:6">
      <c r="A540" s="5"/>
      <c r="B540" s="6">
        <v>346</v>
      </c>
      <c r="C540" s="6" t="s">
        <v>357</v>
      </c>
      <c r="D540" s="6" t="s">
        <v>7</v>
      </c>
      <c r="E540" s="6">
        <f>ROUND(22692,1)</f>
        <v>22692</v>
      </c>
      <c r="F540" s="7" t="s">
        <v>0</v>
      </c>
    </row>
    <row r="541" ht="23" customHeight="1" spans="1:6">
      <c r="A541" s="5"/>
      <c r="B541" s="6">
        <v>347</v>
      </c>
      <c r="C541" s="6" t="s">
        <v>358</v>
      </c>
      <c r="D541" s="6" t="s">
        <v>18</v>
      </c>
      <c r="E541" s="6">
        <f>ROUND(2883,1)</f>
        <v>2883</v>
      </c>
      <c r="F541" s="7" t="s">
        <v>0</v>
      </c>
    </row>
    <row r="542" ht="23" customHeight="1" spans="1:6">
      <c r="A542" s="5"/>
      <c r="B542" s="6">
        <v>348</v>
      </c>
      <c r="C542" s="6" t="s">
        <v>359</v>
      </c>
      <c r="D542" s="6" t="s">
        <v>16</v>
      </c>
      <c r="E542" s="6">
        <f>ROUND(2260,1)</f>
        <v>2260</v>
      </c>
      <c r="F542" s="7" t="s">
        <v>0</v>
      </c>
    </row>
    <row r="543" ht="15" customHeight="1" spans="1:6">
      <c r="A543" s="5"/>
      <c r="B543" s="6">
        <v>349</v>
      </c>
      <c r="C543" s="6" t="s">
        <v>360</v>
      </c>
      <c r="D543" s="6" t="s">
        <v>7</v>
      </c>
      <c r="E543" s="6">
        <f>ROUND(5124,1)</f>
        <v>5124</v>
      </c>
      <c r="F543" s="7" t="s">
        <v>0</v>
      </c>
    </row>
    <row r="544" ht="23" customHeight="1" spans="1:6">
      <c r="A544" s="5"/>
      <c r="B544" s="6">
        <v>350</v>
      </c>
      <c r="C544" s="6" t="s">
        <v>361</v>
      </c>
      <c r="D544" s="6" t="s">
        <v>16</v>
      </c>
      <c r="E544" s="6">
        <f>ROUND(10170,1)</f>
        <v>10170</v>
      </c>
      <c r="F544" s="7" t="s">
        <v>0</v>
      </c>
    </row>
    <row r="545" ht="15" customHeight="1" spans="1:6">
      <c r="A545" s="5"/>
      <c r="B545" s="6"/>
      <c r="C545" s="6"/>
      <c r="D545" s="6" t="s">
        <v>7</v>
      </c>
      <c r="E545" s="6">
        <f>ROUND(29608,1)</f>
        <v>29608</v>
      </c>
      <c r="F545" s="7" t="s">
        <v>0</v>
      </c>
    </row>
    <row r="546" ht="15" customHeight="1" spans="1:6">
      <c r="A546" s="5"/>
      <c r="B546" s="6">
        <v>351</v>
      </c>
      <c r="C546" s="6" t="s">
        <v>362</v>
      </c>
      <c r="D546" s="6" t="s">
        <v>7</v>
      </c>
      <c r="E546" s="6">
        <f>ROUND(6360,1)</f>
        <v>6360</v>
      </c>
      <c r="F546" s="7" t="s">
        <v>0</v>
      </c>
    </row>
    <row r="547" ht="23" customHeight="1" spans="1:6">
      <c r="A547" s="5"/>
      <c r="B547" s="6"/>
      <c r="C547" s="6"/>
      <c r="D547" s="6" t="s">
        <v>18</v>
      </c>
      <c r="E547" s="6">
        <f>ROUND(9523,1)</f>
        <v>9523</v>
      </c>
      <c r="F547" s="7" t="s">
        <v>0</v>
      </c>
    </row>
    <row r="548" ht="23" customHeight="1" spans="1:6">
      <c r="A548" s="5"/>
      <c r="B548" s="6">
        <v>352</v>
      </c>
      <c r="C548" s="6" t="s">
        <v>363</v>
      </c>
      <c r="D548" s="6" t="s">
        <v>7</v>
      </c>
      <c r="E548" s="6">
        <f>ROUND(732,1)</f>
        <v>732</v>
      </c>
      <c r="F548" s="7" t="s">
        <v>0</v>
      </c>
    </row>
  </sheetData>
  <mergeCells count="447">
    <mergeCell ref="B1:E1"/>
    <mergeCell ref="B2:D2"/>
    <mergeCell ref="A10:A11"/>
    <mergeCell ref="A13:A15"/>
    <mergeCell ref="A19:A20"/>
    <mergeCell ref="A23:A25"/>
    <mergeCell ref="A31:A32"/>
    <mergeCell ref="A35:A36"/>
    <mergeCell ref="A38:A39"/>
    <mergeCell ref="A44:A45"/>
    <mergeCell ref="A57:A60"/>
    <mergeCell ref="A62:A63"/>
    <mergeCell ref="A66:A67"/>
    <mergeCell ref="A70:A71"/>
    <mergeCell ref="A73:A74"/>
    <mergeCell ref="A77:A78"/>
    <mergeCell ref="A82:A83"/>
    <mergeCell ref="A84:A85"/>
    <mergeCell ref="A86:A87"/>
    <mergeCell ref="A88:A89"/>
    <mergeCell ref="A91:A92"/>
    <mergeCell ref="A93:A94"/>
    <mergeCell ref="A103:A104"/>
    <mergeCell ref="A105:A107"/>
    <mergeCell ref="A109:A110"/>
    <mergeCell ref="A111:A112"/>
    <mergeCell ref="A116:A118"/>
    <mergeCell ref="A119:A120"/>
    <mergeCell ref="A125:A126"/>
    <mergeCell ref="A127:A130"/>
    <mergeCell ref="A131:A132"/>
    <mergeCell ref="A133:A134"/>
    <mergeCell ref="A140:A141"/>
    <mergeCell ref="A142:A143"/>
    <mergeCell ref="A144:A147"/>
    <mergeCell ref="A148:A150"/>
    <mergeCell ref="A152:A153"/>
    <mergeCell ref="A154:A157"/>
    <mergeCell ref="A158:A159"/>
    <mergeCell ref="A160:A161"/>
    <mergeCell ref="A162:A163"/>
    <mergeCell ref="A166:A167"/>
    <mergeCell ref="A168:A169"/>
    <mergeCell ref="A172:A174"/>
    <mergeCell ref="A175:A176"/>
    <mergeCell ref="A177:A179"/>
    <mergeCell ref="A183:A184"/>
    <mergeCell ref="A186:A188"/>
    <mergeCell ref="A192:A194"/>
    <mergeCell ref="A196:A197"/>
    <mergeCell ref="A201:A202"/>
    <mergeCell ref="A203:A205"/>
    <mergeCell ref="A206:A207"/>
    <mergeCell ref="A209:A211"/>
    <mergeCell ref="A214:A216"/>
    <mergeCell ref="A217:A218"/>
    <mergeCell ref="A221:A223"/>
    <mergeCell ref="A226:A227"/>
    <mergeCell ref="A229:A230"/>
    <mergeCell ref="A231:A233"/>
    <mergeCell ref="A235:A236"/>
    <mergeCell ref="A237:A238"/>
    <mergeCell ref="A239:A241"/>
    <mergeCell ref="A245:A246"/>
    <mergeCell ref="A247:A248"/>
    <mergeCell ref="A250:A251"/>
    <mergeCell ref="A253:A254"/>
    <mergeCell ref="A256:A257"/>
    <mergeCell ref="A258:A259"/>
    <mergeCell ref="A260:A261"/>
    <mergeCell ref="A264:A265"/>
    <mergeCell ref="A266:A267"/>
    <mergeCell ref="A274:A276"/>
    <mergeCell ref="A277:A279"/>
    <mergeCell ref="A280:A281"/>
    <mergeCell ref="A283:A284"/>
    <mergeCell ref="A286:A287"/>
    <mergeCell ref="A290:A291"/>
    <mergeCell ref="A293:A294"/>
    <mergeCell ref="A295:A296"/>
    <mergeCell ref="A297:A298"/>
    <mergeCell ref="A300:A301"/>
    <mergeCell ref="A302:A303"/>
    <mergeCell ref="A312:A313"/>
    <mergeCell ref="A314:A315"/>
    <mergeCell ref="A321:A324"/>
    <mergeCell ref="A329:A331"/>
    <mergeCell ref="A337:A338"/>
    <mergeCell ref="A339:A341"/>
    <mergeCell ref="A343:A344"/>
    <mergeCell ref="A345:A346"/>
    <mergeCell ref="A347:A349"/>
    <mergeCell ref="A350:A351"/>
    <mergeCell ref="A353:A355"/>
    <mergeCell ref="A357:A359"/>
    <mergeCell ref="A362:A363"/>
    <mergeCell ref="A365:A366"/>
    <mergeCell ref="A367:A368"/>
    <mergeCell ref="A369:A370"/>
    <mergeCell ref="A371:A373"/>
    <mergeCell ref="A377:A378"/>
    <mergeCell ref="A379:A380"/>
    <mergeCell ref="A384:A385"/>
    <mergeCell ref="A386:A388"/>
    <mergeCell ref="A391:A392"/>
    <mergeCell ref="A395:A396"/>
    <mergeCell ref="A397:A399"/>
    <mergeCell ref="A402:A403"/>
    <mergeCell ref="A406:A407"/>
    <mergeCell ref="A408:A409"/>
    <mergeCell ref="A412:A413"/>
    <mergeCell ref="A414:A415"/>
    <mergeCell ref="A416:A417"/>
    <mergeCell ref="A421:A423"/>
    <mergeCell ref="A425:A426"/>
    <mergeCell ref="A429:A430"/>
    <mergeCell ref="A431:A432"/>
    <mergeCell ref="A433:A434"/>
    <mergeCell ref="A438:A439"/>
    <mergeCell ref="A440:A441"/>
    <mergeCell ref="A442:A444"/>
    <mergeCell ref="A445:A448"/>
    <mergeCell ref="A449:A451"/>
    <mergeCell ref="A452:A453"/>
    <mergeCell ref="A454:A455"/>
    <mergeCell ref="A456:A457"/>
    <mergeCell ref="A458:A460"/>
    <mergeCell ref="A463:A464"/>
    <mergeCell ref="A470:A471"/>
    <mergeCell ref="A472:A473"/>
    <mergeCell ref="A480:A481"/>
    <mergeCell ref="A482:A483"/>
    <mergeCell ref="A485:A486"/>
    <mergeCell ref="A487:A488"/>
    <mergeCell ref="A489:A491"/>
    <mergeCell ref="A495:A498"/>
    <mergeCell ref="A500:A501"/>
    <mergeCell ref="A504:A505"/>
    <mergeCell ref="A506:A507"/>
    <mergeCell ref="A514:A515"/>
    <mergeCell ref="A516:A517"/>
    <mergeCell ref="A518:A519"/>
    <mergeCell ref="A521:A523"/>
    <mergeCell ref="A527:A528"/>
    <mergeCell ref="A529:A530"/>
    <mergeCell ref="A532:A533"/>
    <mergeCell ref="A534:A535"/>
    <mergeCell ref="A538:A539"/>
    <mergeCell ref="A544:A545"/>
    <mergeCell ref="A546:A547"/>
    <mergeCell ref="B10:B11"/>
    <mergeCell ref="B13:B15"/>
    <mergeCell ref="B19:B20"/>
    <mergeCell ref="B23:B25"/>
    <mergeCell ref="B31:B32"/>
    <mergeCell ref="B35:B36"/>
    <mergeCell ref="B38:B39"/>
    <mergeCell ref="B44:B45"/>
    <mergeCell ref="B57:B60"/>
    <mergeCell ref="B62:B63"/>
    <mergeCell ref="B66:B67"/>
    <mergeCell ref="B70:B71"/>
    <mergeCell ref="B73:B74"/>
    <mergeCell ref="B77:B78"/>
    <mergeCell ref="B82:B83"/>
    <mergeCell ref="B84:B85"/>
    <mergeCell ref="B86:B87"/>
    <mergeCell ref="B88:B89"/>
    <mergeCell ref="B91:B92"/>
    <mergeCell ref="B93:B94"/>
    <mergeCell ref="B103:B104"/>
    <mergeCell ref="B105:B107"/>
    <mergeCell ref="B109:B110"/>
    <mergeCell ref="B111:B112"/>
    <mergeCell ref="B116:B118"/>
    <mergeCell ref="B119:B120"/>
    <mergeCell ref="B125:B126"/>
    <mergeCell ref="B127:B130"/>
    <mergeCell ref="B131:B132"/>
    <mergeCell ref="B133:B134"/>
    <mergeCell ref="B140:B141"/>
    <mergeCell ref="B142:B143"/>
    <mergeCell ref="B144:B147"/>
    <mergeCell ref="B148:B150"/>
    <mergeCell ref="B152:B153"/>
    <mergeCell ref="B154:B157"/>
    <mergeCell ref="B158:B159"/>
    <mergeCell ref="B160:B161"/>
    <mergeCell ref="B162:B163"/>
    <mergeCell ref="B166:B167"/>
    <mergeCell ref="B168:B169"/>
    <mergeCell ref="B172:B174"/>
    <mergeCell ref="B175:B176"/>
    <mergeCell ref="B177:B179"/>
    <mergeCell ref="B183:B184"/>
    <mergeCell ref="B186:B188"/>
    <mergeCell ref="B192:B194"/>
    <mergeCell ref="B196:B197"/>
    <mergeCell ref="B201:B202"/>
    <mergeCell ref="B203:B205"/>
    <mergeCell ref="B206:B207"/>
    <mergeCell ref="B209:B211"/>
    <mergeCell ref="B214:B216"/>
    <mergeCell ref="B217:B218"/>
    <mergeCell ref="B221:B223"/>
    <mergeCell ref="B226:B227"/>
    <mergeCell ref="B229:B230"/>
    <mergeCell ref="B231:B233"/>
    <mergeCell ref="B235:B236"/>
    <mergeCell ref="B237:B238"/>
    <mergeCell ref="B239:B241"/>
    <mergeCell ref="B245:B246"/>
    <mergeCell ref="B247:B248"/>
    <mergeCell ref="B250:B251"/>
    <mergeCell ref="B253:B254"/>
    <mergeCell ref="B256:B257"/>
    <mergeCell ref="B258:B259"/>
    <mergeCell ref="B260:B261"/>
    <mergeCell ref="B264:B265"/>
    <mergeCell ref="B266:B267"/>
    <mergeCell ref="B274:B276"/>
    <mergeCell ref="B277:B279"/>
    <mergeCell ref="B280:B281"/>
    <mergeCell ref="B283:B284"/>
    <mergeCell ref="B286:B287"/>
    <mergeCell ref="B290:B291"/>
    <mergeCell ref="B293:B294"/>
    <mergeCell ref="B295:B296"/>
    <mergeCell ref="B297:B298"/>
    <mergeCell ref="B300:B301"/>
    <mergeCell ref="B302:B303"/>
    <mergeCell ref="B312:B313"/>
    <mergeCell ref="B314:B315"/>
    <mergeCell ref="B321:B324"/>
    <mergeCell ref="B329:B331"/>
    <mergeCell ref="B337:B338"/>
    <mergeCell ref="B339:B341"/>
    <mergeCell ref="B343:B344"/>
    <mergeCell ref="B345:B346"/>
    <mergeCell ref="B347:B349"/>
    <mergeCell ref="B350:B351"/>
    <mergeCell ref="B353:B355"/>
    <mergeCell ref="B357:B359"/>
    <mergeCell ref="B362:B363"/>
    <mergeCell ref="B365:B366"/>
    <mergeCell ref="B367:B368"/>
    <mergeCell ref="B369:B370"/>
    <mergeCell ref="B371:B373"/>
    <mergeCell ref="B377:B378"/>
    <mergeCell ref="B379:B380"/>
    <mergeCell ref="B384:B385"/>
    <mergeCell ref="B386:B388"/>
    <mergeCell ref="B391:B392"/>
    <mergeCell ref="B395:B396"/>
    <mergeCell ref="B397:B399"/>
    <mergeCell ref="B402:B403"/>
    <mergeCell ref="B406:B407"/>
    <mergeCell ref="B408:B409"/>
    <mergeCell ref="B412:B413"/>
    <mergeCell ref="B414:B415"/>
    <mergeCell ref="B416:B417"/>
    <mergeCell ref="B421:B423"/>
    <mergeCell ref="B425:B426"/>
    <mergeCell ref="B429:B430"/>
    <mergeCell ref="B431:B432"/>
    <mergeCell ref="B433:B434"/>
    <mergeCell ref="B438:B439"/>
    <mergeCell ref="B440:B441"/>
    <mergeCell ref="B442:B444"/>
    <mergeCell ref="B445:B448"/>
    <mergeCell ref="B449:B451"/>
    <mergeCell ref="B452:B453"/>
    <mergeCell ref="B454:B455"/>
    <mergeCell ref="B456:B457"/>
    <mergeCell ref="B458:B460"/>
    <mergeCell ref="B463:B464"/>
    <mergeCell ref="B470:B471"/>
    <mergeCell ref="B472:B473"/>
    <mergeCell ref="B480:B481"/>
    <mergeCell ref="B482:B483"/>
    <mergeCell ref="B485:B486"/>
    <mergeCell ref="B487:B488"/>
    <mergeCell ref="B489:B491"/>
    <mergeCell ref="B495:B498"/>
    <mergeCell ref="B500:B501"/>
    <mergeCell ref="B504:B505"/>
    <mergeCell ref="B506:B507"/>
    <mergeCell ref="B514:B515"/>
    <mergeCell ref="B516:B517"/>
    <mergeCell ref="B518:B519"/>
    <mergeCell ref="B521:B523"/>
    <mergeCell ref="B527:B528"/>
    <mergeCell ref="B529:B530"/>
    <mergeCell ref="B532:B533"/>
    <mergeCell ref="B534:B535"/>
    <mergeCell ref="B538:B539"/>
    <mergeCell ref="B544:B545"/>
    <mergeCell ref="B546:B547"/>
    <mergeCell ref="C10:C11"/>
    <mergeCell ref="C13:C15"/>
    <mergeCell ref="C19:C20"/>
    <mergeCell ref="C23:C25"/>
    <mergeCell ref="C31:C32"/>
    <mergeCell ref="C35:C36"/>
    <mergeCell ref="C38:C39"/>
    <mergeCell ref="C44:C45"/>
    <mergeCell ref="C57:C60"/>
    <mergeCell ref="C62:C63"/>
    <mergeCell ref="C66:C67"/>
    <mergeCell ref="C70:C71"/>
    <mergeCell ref="C73:C74"/>
    <mergeCell ref="C77:C78"/>
    <mergeCell ref="C82:C83"/>
    <mergeCell ref="C84:C85"/>
    <mergeCell ref="C86:C87"/>
    <mergeCell ref="C88:C89"/>
    <mergeCell ref="C91:C92"/>
    <mergeCell ref="C93:C94"/>
    <mergeCell ref="C103:C104"/>
    <mergeCell ref="C105:C107"/>
    <mergeCell ref="C109:C110"/>
    <mergeCell ref="C111:C112"/>
    <mergeCell ref="C116:C118"/>
    <mergeCell ref="C119:C120"/>
    <mergeCell ref="C125:C126"/>
    <mergeCell ref="C127:C130"/>
    <mergeCell ref="C131:C132"/>
    <mergeCell ref="C133:C134"/>
    <mergeCell ref="C140:C141"/>
    <mergeCell ref="C142:C143"/>
    <mergeCell ref="C144:C147"/>
    <mergeCell ref="C148:C150"/>
    <mergeCell ref="C152:C153"/>
    <mergeCell ref="C154:C157"/>
    <mergeCell ref="C158:C159"/>
    <mergeCell ref="C160:C161"/>
    <mergeCell ref="C162:C163"/>
    <mergeCell ref="C166:C167"/>
    <mergeCell ref="C168:C169"/>
    <mergeCell ref="C172:C174"/>
    <mergeCell ref="C175:C176"/>
    <mergeCell ref="C177:C179"/>
    <mergeCell ref="C183:C184"/>
    <mergeCell ref="C186:C188"/>
    <mergeCell ref="C192:C194"/>
    <mergeCell ref="C196:C197"/>
    <mergeCell ref="C201:C202"/>
    <mergeCell ref="C203:C205"/>
    <mergeCell ref="C206:C207"/>
    <mergeCell ref="C209:C211"/>
    <mergeCell ref="C214:C216"/>
    <mergeCell ref="C217:C218"/>
    <mergeCell ref="C221:C223"/>
    <mergeCell ref="C226:C227"/>
    <mergeCell ref="C229:C230"/>
    <mergeCell ref="C231:C233"/>
    <mergeCell ref="C235:C236"/>
    <mergeCell ref="C237:C238"/>
    <mergeCell ref="C239:C241"/>
    <mergeCell ref="C245:C246"/>
    <mergeCell ref="C247:C248"/>
    <mergeCell ref="C250:C251"/>
    <mergeCell ref="C253:C254"/>
    <mergeCell ref="C256:C257"/>
    <mergeCell ref="C258:C259"/>
    <mergeCell ref="C260:C261"/>
    <mergeCell ref="C264:C265"/>
    <mergeCell ref="C266:C267"/>
    <mergeCell ref="C274:C276"/>
    <mergeCell ref="C277:C279"/>
    <mergeCell ref="C280:C281"/>
    <mergeCell ref="C283:C284"/>
    <mergeCell ref="C286:C287"/>
    <mergeCell ref="C290:C291"/>
    <mergeCell ref="C293:C294"/>
    <mergeCell ref="C295:C296"/>
    <mergeCell ref="C297:C298"/>
    <mergeCell ref="C300:C301"/>
    <mergeCell ref="C302:C303"/>
    <mergeCell ref="C312:C313"/>
    <mergeCell ref="C314:C315"/>
    <mergeCell ref="C321:C324"/>
    <mergeCell ref="C329:C331"/>
    <mergeCell ref="C337:C338"/>
    <mergeCell ref="C339:C341"/>
    <mergeCell ref="C343:C344"/>
    <mergeCell ref="C345:C346"/>
    <mergeCell ref="C347:C349"/>
    <mergeCell ref="C350:C351"/>
    <mergeCell ref="C353:C355"/>
    <mergeCell ref="C357:C359"/>
    <mergeCell ref="C362:C363"/>
    <mergeCell ref="C365:C366"/>
    <mergeCell ref="C367:C368"/>
    <mergeCell ref="C369:C370"/>
    <mergeCell ref="C371:C373"/>
    <mergeCell ref="C377:C378"/>
    <mergeCell ref="C379:C380"/>
    <mergeCell ref="C384:C385"/>
    <mergeCell ref="C386:C388"/>
    <mergeCell ref="C391:C392"/>
    <mergeCell ref="C395:C396"/>
    <mergeCell ref="C397:C399"/>
    <mergeCell ref="C402:C403"/>
    <mergeCell ref="C406:C407"/>
    <mergeCell ref="C408:C409"/>
    <mergeCell ref="C412:C413"/>
    <mergeCell ref="C414:C415"/>
    <mergeCell ref="C416:C417"/>
    <mergeCell ref="C421:C423"/>
    <mergeCell ref="C425:C426"/>
    <mergeCell ref="C429:C430"/>
    <mergeCell ref="C431:C432"/>
    <mergeCell ref="C433:C434"/>
    <mergeCell ref="C438:C439"/>
    <mergeCell ref="C440:C441"/>
    <mergeCell ref="C442:C444"/>
    <mergeCell ref="C445:C448"/>
    <mergeCell ref="C449:C451"/>
    <mergeCell ref="C452:C453"/>
    <mergeCell ref="C454:C455"/>
    <mergeCell ref="C456:C457"/>
    <mergeCell ref="C458:C460"/>
    <mergeCell ref="C463:C464"/>
    <mergeCell ref="C470:C471"/>
    <mergeCell ref="C472:C473"/>
    <mergeCell ref="C480:C481"/>
    <mergeCell ref="C482:C483"/>
    <mergeCell ref="C485:C486"/>
    <mergeCell ref="C487:C488"/>
    <mergeCell ref="C489:C491"/>
    <mergeCell ref="C495:C498"/>
    <mergeCell ref="C500:C501"/>
    <mergeCell ref="C504:C505"/>
    <mergeCell ref="C506:C507"/>
    <mergeCell ref="C514:C515"/>
    <mergeCell ref="C516:C517"/>
    <mergeCell ref="C518:C519"/>
    <mergeCell ref="C521:C523"/>
    <mergeCell ref="C527:C528"/>
    <mergeCell ref="C529:C530"/>
    <mergeCell ref="C532:C533"/>
    <mergeCell ref="C534:C535"/>
    <mergeCell ref="C538:C539"/>
    <mergeCell ref="C544:C545"/>
    <mergeCell ref="C546:C547"/>
    <mergeCell ref="D445:D446"/>
  </mergeCells>
  <pageMargins left="0.904861111111111" right="0.25" top="0.75" bottom="0.511805555555556" header="0.298611111111111" footer="0.298611111111111"/>
  <pageSetup paperSize="9" orientation="portrait"/>
  <headerFooter>
    <oddHeader>&amp;C&amp;9&amp;R&amp;9</oddHeader>
    <oddFooter>&amp;L&amp;9&amp;C&amp;9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峰</cp:lastModifiedBy>
  <dcterms:created xsi:type="dcterms:W3CDTF">2025-03-27T02:59:00Z</dcterms:created>
  <dcterms:modified xsi:type="dcterms:W3CDTF">2025-05-06T05:22:11Z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38D405F8115F43D7AB45AE2C75825196_12</vt:lpwstr>
  </property>
  <property fmtid="{D5CDD505-2E9C-101B-9397-08002B2CF9AE}" pid="3" name="KSOProductBuildVer">
    <vt:lpwstr>2052-12.1.0.20784</vt:lpwstr>
  </property>
</Properties>
</file>